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840" tabRatio="252"/>
  </bookViews>
  <sheets>
    <sheet name="PNRR" sheetId="1" r:id="rId1"/>
    <sheet name="CIS" sheetId="2" r:id="rId2"/>
  </sheets>
  <definedNames>
    <definedName name="_xlnm._FilterDatabase" localSheetId="0" hidden="1">PNRR!$A$8:$AH$73</definedName>
    <definedName name="_xlnm.Print_Area" localSheetId="0">PNRR!$A$1:$I$74</definedName>
    <definedName name="_xlnm.Print_Titles" localSheetId="0">PNRR!$8:$8</definedName>
  </definedNames>
  <calcPr calcId="124519"/>
</workbook>
</file>

<file path=xl/calcChain.xml><?xml version="1.0" encoding="utf-8"?>
<calcChain xmlns="http://schemas.openxmlformats.org/spreadsheetml/2006/main">
  <c r="D44" i="1"/>
  <c r="E44" l="1"/>
  <c r="G44"/>
  <c r="F43"/>
  <c r="H43" s="1"/>
  <c r="F42"/>
  <c r="F26"/>
  <c r="C12" i="2"/>
  <c r="F71" i="1" l="1"/>
  <c r="H71" s="1"/>
  <c r="D35"/>
  <c r="H42" l="1"/>
  <c r="H51"/>
  <c r="H69"/>
  <c r="F35"/>
  <c r="H35" s="1"/>
  <c r="F36"/>
  <c r="H36" s="1"/>
  <c r="E37"/>
  <c r="D37"/>
  <c r="D50"/>
  <c r="E72"/>
  <c r="D72"/>
  <c r="F70"/>
  <c r="H70" s="1"/>
  <c r="F69"/>
  <c r="F68"/>
  <c r="H68" s="1"/>
  <c r="E61"/>
  <c r="F27"/>
  <c r="H27" s="1"/>
  <c r="E32"/>
  <c r="E30"/>
  <c r="E60"/>
  <c r="F60" s="1"/>
  <c r="H60" s="1"/>
  <c r="F58"/>
  <c r="F59" s="1"/>
  <c r="F52"/>
  <c r="H52" s="1"/>
  <c r="F53"/>
  <c r="H53" s="1"/>
  <c r="F54"/>
  <c r="H54" s="1"/>
  <c r="F55"/>
  <c r="H55" s="1"/>
  <c r="F56"/>
  <c r="H56" s="1"/>
  <c r="F51"/>
  <c r="F46"/>
  <c r="H46" s="1"/>
  <c r="F47"/>
  <c r="H47" s="1"/>
  <c r="F48"/>
  <c r="H48" s="1"/>
  <c r="F49"/>
  <c r="H49" s="1"/>
  <c r="F45"/>
  <c r="H45" s="1"/>
  <c r="F41"/>
  <c r="H41" s="1"/>
  <c r="F40"/>
  <c r="F38"/>
  <c r="H38" s="1"/>
  <c r="F19"/>
  <c r="H19" s="1"/>
  <c r="F20"/>
  <c r="H20" s="1"/>
  <c r="F22"/>
  <c r="H22" s="1"/>
  <c r="F16"/>
  <c r="H16" s="1"/>
  <c r="E33"/>
  <c r="E67"/>
  <c r="E65"/>
  <c r="E59"/>
  <c r="E57"/>
  <c r="E50"/>
  <c r="E39"/>
  <c r="E11"/>
  <c r="E10"/>
  <c r="E9"/>
  <c r="F9" s="1"/>
  <c r="H9" s="1"/>
  <c r="F12"/>
  <c r="H12" s="1"/>
  <c r="F13"/>
  <c r="H13" s="1"/>
  <c r="F14"/>
  <c r="H14" s="1"/>
  <c r="F66"/>
  <c r="H66" s="1"/>
  <c r="F64"/>
  <c r="H64" s="1"/>
  <c r="F63"/>
  <c r="H63" s="1"/>
  <c r="G67"/>
  <c r="D67"/>
  <c r="G65"/>
  <c r="G62"/>
  <c r="G59"/>
  <c r="G57"/>
  <c r="G50"/>
  <c r="G39"/>
  <c r="G37"/>
  <c r="G34"/>
  <c r="G32"/>
  <c r="G30"/>
  <c r="G28"/>
  <c r="G24"/>
  <c r="G15"/>
  <c r="D24"/>
  <c r="D15"/>
  <c r="D59"/>
  <c r="D57"/>
  <c r="D39"/>
  <c r="D34"/>
  <c r="D32"/>
  <c r="C30"/>
  <c r="C32" s="1"/>
  <c r="C34" s="1"/>
  <c r="C37" s="1"/>
  <c r="C39" s="1"/>
  <c r="C44" s="1"/>
  <c r="D30"/>
  <c r="D28"/>
  <c r="D65"/>
  <c r="D62"/>
  <c r="D73" l="1"/>
  <c r="H59"/>
  <c r="H58"/>
  <c r="H40"/>
  <c r="H44" s="1"/>
  <c r="F44"/>
  <c r="G73"/>
  <c r="F37"/>
  <c r="H37" s="1"/>
  <c r="F72"/>
  <c r="F25"/>
  <c r="H25" s="1"/>
  <c r="F61"/>
  <c r="H61" s="1"/>
  <c r="F33"/>
  <c r="H33" s="1"/>
  <c r="F39"/>
  <c r="H39" s="1"/>
  <c r="E62"/>
  <c r="F23"/>
  <c r="H23" s="1"/>
  <c r="F11"/>
  <c r="H11" s="1"/>
  <c r="F17"/>
  <c r="H17" s="1"/>
  <c r="E34"/>
  <c r="F34" s="1"/>
  <c r="H34" s="1"/>
  <c r="E28"/>
  <c r="F29"/>
  <c r="F67"/>
  <c r="H67" s="1"/>
  <c r="F31"/>
  <c r="H31" s="1"/>
  <c r="F10"/>
  <c r="H10" s="1"/>
  <c r="F21"/>
  <c r="H21" s="1"/>
  <c r="E24"/>
  <c r="E15"/>
  <c r="F65"/>
  <c r="F50"/>
  <c r="H50" s="1"/>
  <c r="F18"/>
  <c r="H18" s="1"/>
  <c r="F57"/>
  <c r="H57" s="1"/>
  <c r="H65" l="1"/>
  <c r="F30"/>
  <c r="H30" s="1"/>
  <c r="H29"/>
  <c r="E73"/>
  <c r="H72"/>
  <c r="F62"/>
  <c r="H62" s="1"/>
  <c r="F15"/>
  <c r="H15" s="1"/>
  <c r="F32"/>
  <c r="H32" s="1"/>
  <c r="F24"/>
  <c r="H24" l="1"/>
  <c r="F28"/>
  <c r="H26"/>
  <c r="H28" l="1"/>
  <c r="H73" s="1"/>
  <c r="F73"/>
</calcChain>
</file>

<file path=xl/sharedStrings.xml><?xml version="1.0" encoding="utf-8"?>
<sst xmlns="http://schemas.openxmlformats.org/spreadsheetml/2006/main" count="252" uniqueCount="169">
  <si>
    <t>PIANO NAZIONALE PER LA RIPRESA E LA RESILIENZA
PROGETTI FINANZIATI COMUNE DI LECCE</t>
  </si>
  <si>
    <t>MISURA PNRR</t>
  </si>
  <si>
    <t>CUP</t>
  </si>
  <si>
    <t>ID – INTERVENTO</t>
  </si>
  <si>
    <t>M5 C2 Inv2.3 – PINQuA</t>
  </si>
  <si>
    <t>C81B21001730001</t>
  </si>
  <si>
    <t>C81B21001910001</t>
  </si>
  <si>
    <t>C81B21001920001</t>
  </si>
  <si>
    <t>I81B21000410001</t>
  </si>
  <si>
    <t>I81B21000420001</t>
  </si>
  <si>
    <t>I89J21000210001</t>
  </si>
  <si>
    <t>Totale importo interventi</t>
  </si>
  <si>
    <t>M5 C2 Inv2.1 – RIGENERAZIONE URBANA</t>
  </si>
  <si>
    <t>C81B21006840001</t>
  </si>
  <si>
    <t>C86B17000010006</t>
  </si>
  <si>
    <t>C86B17000020006</t>
  </si>
  <si>
    <t>C87H21001680005</t>
  </si>
  <si>
    <t>C87H21001710005</t>
  </si>
  <si>
    <t>C87H21001720001</t>
  </si>
  <si>
    <t>C87H21001810001</t>
  </si>
  <si>
    <t>C87H21001820001</t>
  </si>
  <si>
    <t>M4 C1 Inv1.2 – MENSE</t>
  </si>
  <si>
    <t>C81B22001630006</t>
  </si>
  <si>
    <t>C81B22001670006</t>
  </si>
  <si>
    <t>C81B22001990006</t>
  </si>
  <si>
    <t>M4 C1 Inv1.3 – PALESTRE</t>
  </si>
  <si>
    <t>C89I22000060006</t>
  </si>
  <si>
    <t>M4 C1 Inv1.1 – ASILI NIDO</t>
  </si>
  <si>
    <t>C83C22000010006</t>
  </si>
  <si>
    <t>C85B22000110006</t>
  </si>
  <si>
    <t>M1 C3 Inv1.3 – TEATRI</t>
  </si>
  <si>
    <t>C84H22000030001</t>
  </si>
  <si>
    <t>C89I22000560006</t>
  </si>
  <si>
    <t>C84H20001260001</t>
  </si>
  <si>
    <t>C84H20001270001</t>
  </si>
  <si>
    <t>C84H20001280001</t>
  </si>
  <si>
    <t>C84H20001290001</t>
  </si>
  <si>
    <t>C84H20001300001</t>
  </si>
  <si>
    <t>C88C18000340002</t>
  </si>
  <si>
    <t>C74H22000290006</t>
  </si>
  <si>
    <t>C74H22000280006</t>
  </si>
  <si>
    <t>C34H22000210006</t>
  </si>
  <si>
    <t>C74H22000200006</t>
  </si>
  <si>
    <t>C74H22000260006</t>
  </si>
  <si>
    <t>C74H22000270006</t>
  </si>
  <si>
    <t>C81B22001250006</t>
  </si>
  <si>
    <t>C81C22001220006</t>
  </si>
  <si>
    <t>M4 C1 Inv.3.3 : Potenziamento dell'offerta dei servizi di istruzione: dagli asili nido alle università</t>
  </si>
  <si>
    <t>M5 C2 Inv1.3.2 - Stazioni di posta</t>
  </si>
  <si>
    <t>M5 C2 Inv1.1.1 - Sostegno alle capacità genitoriali</t>
  </si>
  <si>
    <t>M5 C2 Inv1.1.3 - Rafforzamento servizi sociali e domiciliarità</t>
  </si>
  <si>
    <t>M5 C2 Inv1.1.4 - Rafforzamento servizi sociali e burn out</t>
  </si>
  <si>
    <t>M5 C2 Inv1.1.2 - Percorsi di autonomia per persone con disabilità</t>
  </si>
  <si>
    <t>M1 C1 Inv1.2 - Abilitazione al cloud per PA locali Innovazione digitale</t>
  </si>
  <si>
    <t xml:space="preserve">M2 C2 Inv4.1 - Rafforzamento mobilità ciclistica (piano nazionale delle ciclovie) </t>
  </si>
  <si>
    <t>TOTALE IMPORTO COMPLESSIVO</t>
  </si>
  <si>
    <r>
      <t xml:space="preserve">M5 C2 Inv3.1 – </t>
    </r>
    <r>
      <rPr>
        <i/>
        <sz val="11"/>
        <color indexed="8"/>
        <rFont val="Arial"/>
        <family val="2"/>
      </rPr>
      <t>Sport e Inclusione Sociale</t>
    </r>
  </si>
  <si>
    <t>M1C1 - Investimento 1.4.5 "Piattaforma notifiche digitali"</t>
  </si>
  <si>
    <t>C81F22004270006</t>
  </si>
  <si>
    <t>X</t>
  </si>
  <si>
    <t>AMBITO SOCIALE TERRITORIALE</t>
  </si>
  <si>
    <t>M2C2 Inv. 4.1- Sub. 2 - Piste ciclabili urbane e metropolitane</t>
  </si>
  <si>
    <t>C81B21008030001</t>
  </si>
  <si>
    <t>PROGETTI IN ESSERE</t>
  </si>
  <si>
    <t>M5C3 - Inv. 2 - Beni Confiscati</t>
  </si>
  <si>
    <t>C83G22000020006</t>
  </si>
  <si>
    <t xml:space="preserve">Totale importo interventi Ambito </t>
  </si>
  <si>
    <t xml:space="preserve">Totale importo interventi comune </t>
  </si>
  <si>
    <t>M1C3 - Investimento 1.2: Rimozione delle barriere fisiche e cognitive in musei, biblioteche e archivi per permettere un più ampio accesso e partecipazione alla cultura</t>
  </si>
  <si>
    <t>M2 C4 Inv2.2 - Mitigazione del rischio idrogeologico</t>
  </si>
  <si>
    <t>COFINANZIAMENTO ALTRE FONTI</t>
  </si>
  <si>
    <r>
      <t>M2 C4 Inv2.2 – Interventi per la resilienza, la valorizzazione del territorio e l'efficienza energetica dei comuni_</t>
    </r>
    <r>
      <rPr>
        <b/>
        <sz val="11"/>
        <color indexed="8"/>
        <rFont val="Calibri"/>
        <family val="2"/>
      </rPr>
      <t>2022</t>
    </r>
  </si>
  <si>
    <t xml:space="preserve">C83D21003590001 </t>
  </si>
  <si>
    <t>C80A21000010001</t>
  </si>
  <si>
    <r>
      <t>M2 C4 Inv2.2 – Interventi per la resilienza, la valorizzazione del territorio e l'efficienza energetica dei comuni_</t>
    </r>
    <r>
      <rPr>
        <b/>
        <sz val="11"/>
        <color indexed="8"/>
        <rFont val="Calibri"/>
        <family val="2"/>
      </rPr>
      <t>2021</t>
    </r>
  </si>
  <si>
    <t>PNRR_M2C4I2.2 _INTERVENTI PER LA RESILIENZA, LA VALORIZZAZIONE DEL TERRITORIO E L'EFFICIENZA ENERGETICA DEI COMUNI 2022 - SCUOLA DANTE ALIGHIERI - VIA DI VERETO</t>
  </si>
  <si>
    <t>PNRR_M2C4I2.2_MITIGAZIONE DEL RISCHIO IDROGEOLOGICO - MITIGAZIONE DEL RISCHIO IDROGEOLOGICO MEDIANTE RIQUALIFICAZIONE E MESSA IN SICUREZZA DELLE INFRASTRUTTURE STRADALI DELLE AREE POSTE A NORD-OVEST DELLA CITTÀ DI LECCE</t>
  </si>
  <si>
    <t>C89I22001350001</t>
  </si>
  <si>
    <t xml:space="preserve">M5 C2 Inv1.3.1 - Housing temporaneo </t>
  </si>
  <si>
    <t>M2C.1.1 I 1.1 Linea d’Intervento A “Miglioramento e meccanizzazione della rete di raccolta differenziata dei rifiuti urbani”</t>
  </si>
  <si>
    <t>C81E22000290007</t>
  </si>
  <si>
    <t>C81E22000280007</t>
  </si>
  <si>
    <t>C81G22000390006</t>
  </si>
  <si>
    <t xml:space="preserve">C82H22001330006
</t>
  </si>
  <si>
    <t>PNRR_M5C2I2.3_PINQuA_OPERE URBANIZZAZIONE VIA FLUMENDOSA_ID685</t>
  </si>
  <si>
    <t>PNRR_M5C2I2.3_PINQuA_PARCO ATTREZZATO VIA FLUMENDOSA_ID687</t>
  </si>
  <si>
    <t>PNRR_M5C2I2.3_ PINQuA_AREA ESTERNA MERCATO S.ROSA_ID692</t>
  </si>
  <si>
    <t>PNRR_M5C2I2.3_ PINQuA_36 UNITA’ ABITATIVE_ID658</t>
  </si>
  <si>
    <t>PNRR_M5C2I2.3_ PINQuA_24 UNITA’ ABITATIVE_ID672</t>
  </si>
  <si>
    <t>PNRR_M5C2I2.3_ PINQuA_BOCCIOFILA_ID680</t>
  </si>
  <si>
    <t>PNRR_M5C2I2.1 _RIGENERAZIONE URBANA_COMPLETAMENTO PARCO DI BELLOLUOGO</t>
  </si>
  <si>
    <t>PNRR_M5C2I2.1_RIGENERAZIONE URBANA_EFFICIENTAMENTO ENERGETICO IMMOBILI ERP: LOTTO 8H VIA TERNI</t>
  </si>
  <si>
    <t>PNRR_M5C2I2.1_ RIGENERAZIONE URBANA_EFFICIENTAMENTOENERGETICO IMMOBILIERP: LOTTO 1A VIA LUCCA</t>
  </si>
  <si>
    <t>PNRR_M5C2I2.1 _RIGENERAZIONE URBANA_RIQUALIFICAZIONE AMBIENTALE SPAZI PUBBLICI DEGRADATI CENTRO STORICO</t>
  </si>
  <si>
    <t>PNRR_M5C2I2.1_RIGENERAZIONE URBANA_STAZIONE EX-AGIP</t>
  </si>
  <si>
    <t>PNRR_M5C2I2.1_RIGENERAZIONE URBANA_RIQUALIFICAZIONE AMBIENTALE VIA SAN NICOLA</t>
  </si>
  <si>
    <t>PNRR_M5C2I2.1_RIGENERAZIONE URBANA_CIRCONVALLAZIONE CITTADINA</t>
  </si>
  <si>
    <t>PNRR_M5C2I2.1_RIGENERAZIONE URBANA_VIALI STORICI</t>
  </si>
  <si>
    <t>PNRR_M4C1I1.2_MENSE_VIA PALUMBO_S. DOMENICO SAVIO</t>
  </si>
  <si>
    <t>PNRR_M4C1I1.2_MENSE_FRIGOLE (SIGISMONDO CASTROMEDIANO)</t>
  </si>
  <si>
    <t>PNRR_M4C1I1.2_MENSE_ARCHITA DA TARANTO (LIVIO TEMPESTA)</t>
  </si>
  <si>
    <t>PNRR_M4C1I1.3_PALESTRE_VIA OFANTO_LIVIO TEMPESTA V</t>
  </si>
  <si>
    <t>PNRR_M4C1I1.1_ASILI NIDO_VIA S. MASSIMILIANO KOLBE</t>
  </si>
  <si>
    <t>PNRR_M5C2I3.1_SPORT E INCLUSIONE SOCIAL_PALASPORT VIA A. VERRIO ANGOLO VIA A. CARLÀ</t>
  </si>
  <si>
    <t>PNRR_M4C1I3.3_POTENZIAMENTO DELL'OFFERTA DEI SERVIZI DI ISTRUZIONE_AGLI ASILI NIDO ALLE UNIVERSITÀ_SCUOLA PRIMARIA “ARMANDO DIAZ” DI VIA APRILE 31</t>
  </si>
  <si>
    <t>PNRR_M1C3I1.3_TEATRI_TEATRO PAISIELLO</t>
  </si>
  <si>
    <t>PNRR_M2C4I2.2_OPERE MINORI 2021_FORNITURA E POSA IN OPERA RELATIVA ALL'IMPLEMENTAZIONE DI ULTERIORI VARCHI ELETTRONICI PER IL CONTROLLO DELLA Z.T.L.</t>
  </si>
  <si>
    <t xml:space="preserve">PNRR_M2C4I2.2_OPERE MINORI 2021_ADEGUAMENTO, MESSA IN SICUREZZA PATRIMONIO COMUNALE E ABBATTIMENTO DELLE BARRIERE ARCHITETTONICHE SU VIALE G. DON MINZONI
</t>
  </si>
  <si>
    <t>PNRR_M2C4I2.2_MITIGAZIONE DEL RISCHIO IDROGEOLOGICO_RIQUALIFICAZIONE E MESSA IN SICUREZZA DELLE INFRASTRUTTURE STRADALI DELLE AREE POSTE A SUD-EST DELLA CITTÀ DI LECCE</t>
  </si>
  <si>
    <t>PNRR_M2C4I2.2_MITIGAZIONE DEL RISCHIO IDROGEOLOGICO_RIQUALIFICAZIONE E MESSA IN SICUREZZA DELLE INFRASTRUTTURE STRADALI DEL CENTRO STORICO DELLA CITTÀ DI LECCE</t>
  </si>
  <si>
    <t>PNRR_M5C2I1.3.2_STAZIONI DI POSTA</t>
  </si>
  <si>
    <t>PNRR_M5C2I1.1.1_SOSTEGNO ALLE CAPACITÀ GENITORIALI E PREVENZIONE DELLA VULNERABILITÀ DELLE FAMIGLIE E DEI BAMBINI_PIPPI</t>
  </si>
  <si>
    <t>PNRR_M5C2I1.1.3_RAFFORZAMENTO DEI SERVIZI SOCIALI A SOSTEGNO DELLA DOMICILIARITÀ</t>
  </si>
  <si>
    <t>PNRR_M5C2 I1.1.4_RAFFORZAMENTO DEI SERVIZI SOCIALI E PREVENZIONE DEL FENOMENO DEI BURN OUT TRA GLI OPERATORI SOCIALI</t>
  </si>
  <si>
    <t>PNRR_M5C2 I1.1.2_PERCORSI DI AUTONOMIA PER PERSONE CON DISABILITÀ</t>
  </si>
  <si>
    <t>PNRR_M5C2I1.3.1_HOUSING TEMPORANEO</t>
  </si>
  <si>
    <t>PNRR_M5C3I2_BENI CONFISCATI_RICOMINCIO DA ME</t>
  </si>
  <si>
    <t>PNRR_M2C2I4.1_RAFFORZAMENTO MOBILITÀ CICLISTICA_RETE CICLABILE UNIVERSITARIA</t>
  </si>
  <si>
    <t>PNRR_M2C2I4.1.2_PISTE CICLABILI URBANE E METROPOLITANE_CICLOVIA URBANA DI RICONGIUNZIONE CON LA RETE ESISTENTE</t>
  </si>
  <si>
    <t>PNRR_M1C1I1.2_ABILITAZIONE AL CLOUD PER PA LOCALI INNOVAZIONE DIGITALE_QUATTORDICI SERVIZI COMUNALI IN MIGRAZIONE AL CLOUD</t>
  </si>
  <si>
    <t>PNRR_M1C1I1.4.5_PIATTAFORMA NOTIFICHE DIGITALI_NOTIFICHE VIOLAZIONI AL CODICE DELLA STRADA E NOTIFICHE RISCOSSIONE TRIBUTI (CON PAGAMENTO)</t>
  </si>
  <si>
    <t>PNRR_M1C3I1.2_RIMOZIONE DELLE BARRIERE FISICHE E COGNITIVE MUST</t>
  </si>
  <si>
    <t>PNRR_M2C1I1.1_LINEA A_INFRASTRUTTURE FUNZIONALI ALLA RETE DI RACCOLTA DEI RIFIUTI URBANI _REALIZZAZIONE ISOLE ECOLOGICHE INTELLIGENTI RECINTATE</t>
  </si>
  <si>
    <t>PNRR_M2C1I1.1_LINEA A_INFRASTRUTTURE FUNZIONALI ALLA RETE DI RACCOLTA DEI RIFIUTI URBANI _ISTALLAZIONE ISOLE ECOLOGICHE INTELLIGENTI</t>
  </si>
  <si>
    <t>PNRR_M2C4I2.2_MITIGAZIONE DEL RISCHIO IDROGEOLOGICO - MITIGAZIONE DEL RISCHIO IDROGEOLOGICO MEDIANTE RIQUALIFICAZIONE E MESSA IN SICUREZZA DELLE INFRASTRUTTURE STRADALI NELLE LOCALITÀ MARINE DELLA CITTÀ DI LECCE</t>
  </si>
  <si>
    <t xml:space="preserve">PNRR_M2C1I1.1_LINEA A_MIGLIORAMENTO E MECCANIZZAZIONE DELLA RETE DI RACCOLTA DIFFERENZIATA DEI RIFUITI URBANI_INTERNET OF THINGS </t>
  </si>
  <si>
    <t xml:space="preserve"> PNRR_M2C1I1.1_LINEA A_INFRASTRUTTURE FUNZIONALI ALLA RETE DI RACCOLTA DEI RIFIUTI URBANI _VIA BELLOLUOGO_REALIZZAZIONE DI NUOVO CCR </t>
  </si>
  <si>
    <r>
      <t>OPERE INDIFFERIBILI 2022/</t>
    </r>
    <r>
      <rPr>
        <sz val="11"/>
        <color indexed="8"/>
        <rFont val="Calibri"/>
        <family val="2"/>
      </rPr>
      <t>2023</t>
    </r>
    <r>
      <rPr>
        <b/>
        <sz val="11"/>
        <color indexed="8"/>
        <rFont val="Calibri"/>
        <family val="2"/>
      </rPr>
      <t xml:space="preserve"> PREASSEGNAZIONI</t>
    </r>
  </si>
  <si>
    <t>M5 C2 Inv2.3 – PINQuA_ GESTITO DA ARCA SUD</t>
  </si>
  <si>
    <t>PNRR_M4C1I3.3_POTENZIAMENTO DELL'OFFERTA DEI SERVIZI DI ISTRUZIONE_AGLI ASILI NIDO ALLE UNIVERSITÀ_ADEGUAMENTO SISMICO DELLA SCUOLA IV CIRCOLO "S. CASTROMEDIANO FRIGOLE" .</t>
  </si>
  <si>
    <t>PNRR_M2C4I2.2_MITIGAZIONE DEL RISCHIO IDROGEOLOGICO_RIQUALIFICAZIONE E MESSA IN SICUREZZA DELLE INFRASTRUTTURE STRADALI – TANGENZIALE EST</t>
  </si>
  <si>
    <t>IMPORTO DI PROGETTO ORIGINARIO A VALERE SUL PNRR/PNC</t>
  </si>
  <si>
    <t xml:space="preserve">FINANZIAMENTO PNRR AL LORDO DELLE PREASSEGNAZIONI FOI </t>
  </si>
  <si>
    <t>TOTALE Q.E.</t>
  </si>
  <si>
    <t>C85E22000690007</t>
  </si>
  <si>
    <t>DENOMINAZIONE INTERVENTO</t>
  </si>
  <si>
    <t>IMPORTO A VALERE SUL CIS</t>
  </si>
  <si>
    <t>PRIORITA'</t>
  </si>
  <si>
    <t>AMBITO /SETTORE COMPETENTE</t>
  </si>
  <si>
    <t>CIS_HUB DELL' INTERMODALITA'- POTENZIAMENTO FUNZIONALITà DELL’AREA DELL’EX FORO BOARIO</t>
  </si>
  <si>
    <t xml:space="preserve">C81B22002140005 </t>
  </si>
  <si>
    <t>ALTA</t>
  </si>
  <si>
    <t xml:space="preserve">Lavori Pubblici </t>
  </si>
  <si>
    <t>CIS_LA SPIAGGIA URBANA - LOTTO 1D - DARSENA DI SAN CATALDO</t>
  </si>
  <si>
    <t xml:space="preserve">C82H22000060005 </t>
  </si>
  <si>
    <t>CIS_LA SPIAGGIA URBANA - LOTTO 1A - LUNGOMARE A. VESPUCCI (SAN CATALDO)</t>
  </si>
  <si>
    <t xml:space="preserve">C82H22000040005 </t>
  </si>
  <si>
    <t>Urbanistica</t>
  </si>
  <si>
    <t>CIS_LA SPIAGGIA URBANA - LOTTO 1C - LUNGOMARE MARINAI D'ITALIA (SAN CATALDO)</t>
  </si>
  <si>
    <t xml:space="preserve">C87H20000840001 </t>
  </si>
  <si>
    <t>CIS_LA SPIAGGIA URBANA - LOTTO 1B - LUNGOMARE CABOTO - GIARDINI DI ADRIANO</t>
  </si>
  <si>
    <t xml:space="preserve">C82H22000050005 </t>
  </si>
  <si>
    <t>CIS_L'ECOMUSEO DELLE BONIFICHE - ECOMUSEO E RIQUALIFICAZIONE FUNZIONALE EX SCUOLA RURALE DI BORGO PIAVE LOTTO 2B</t>
  </si>
  <si>
    <t xml:space="preserve">C84J22000050005 </t>
  </si>
  <si>
    <t>CIS_L'ECOMUSEO DELLE BONIFICHE - RIFUNZIONALIZZAZIONE DELL'APPRODO NELLA LOCALITA' MARINA LECCESE
DI FRIGOLE LOTTO 2C</t>
  </si>
  <si>
    <t xml:space="preserve">C81I22000020005 </t>
  </si>
  <si>
    <t>CIS_L'ECOMUSEO DELLE BONIFICHE- TRAMARETERRA - INFRASTRUTTURE VERDI LOTTO 2A</t>
  </si>
  <si>
    <t xml:space="preserve">C82H22000070005 </t>
  </si>
  <si>
    <t xml:space="preserve">Urbanistica </t>
  </si>
  <si>
    <t>CIS_IL PARCO NATURALE ABITATO - LOTTO 3A - TORRE CHIANCA</t>
  </si>
  <si>
    <t xml:space="preserve">C82H22000520001 </t>
  </si>
  <si>
    <t>CIS_IL PARCO NATURALE ABITATO - LOTTO 3B1 - CONCORSO INTERNAZIONALE DI PROGETTAZIONE PER LA
RIGENERAZIONE DELLE MARINE DI TORRE RINALDA, SPIAGGIABELLA E TORRE CHIANCA</t>
  </si>
  <si>
    <t xml:space="preserve">C83I22000110001 </t>
  </si>
  <si>
    <t>TOTALE INTERVENTI</t>
  </si>
  <si>
    <r>
      <t>M2 C4 Inv2.2 – Interventi per la resilienza, la valorizzazione del territorio e l'efficienza energetica dei comuni_</t>
    </r>
    <r>
      <rPr>
        <b/>
        <sz val="11"/>
        <color indexed="8"/>
        <rFont val="Calibri"/>
        <family val="2"/>
      </rPr>
      <t>2023</t>
    </r>
  </si>
  <si>
    <t>C84D23000910006</t>
  </si>
  <si>
    <t xml:space="preserve">PNRR- M.2 - C.4 - I.2.2 _OPERE MINORI 2023_INTERVENTI PER LA RESILIENZA, LA VALORIZZAZIONE DEL TERRITORIO E L'EFFICIENZA ENERGETICA DEI COMUNI_MESSA IN SICUREZZA ED EFFICIENTAMENTO ENERGETICO SCUOLA DANTE ALIGHIERI VIA DI VERETO N.62 LECCE- 2°LOTTO </t>
  </si>
  <si>
    <t>STATO ATTUAZIONE AL 30/06</t>
  </si>
  <si>
    <t>PROGETTAZIONE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</si>
</sst>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[$€-410]\ #,##0.00;[Red]\-[$€-410]\ #,##0.00"/>
    <numFmt numFmtId="165" formatCode="#,##0.00\ [$€-410];[Red]\-#,##0.00\ [$€-410]"/>
  </numFmts>
  <fonts count="25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i/>
      <sz val="14"/>
      <color indexed="9"/>
      <name val="Calibri Light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4" tint="0.39997558519241921"/>
        <bgColor indexed="65"/>
      </patternFill>
    </fill>
  </fills>
  <borders count="2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12" fillId="0" borderId="0" applyBorder="0" applyProtection="0"/>
    <xf numFmtId="0" fontId="5" fillId="0" borderId="0" applyBorder="0" applyProtection="0"/>
    <xf numFmtId="0" fontId="6" fillId="7" borderId="0" applyBorder="0" applyProtection="0"/>
    <xf numFmtId="0" fontId="17" fillId="0" borderId="0" applyBorder="0" applyProtection="0"/>
    <xf numFmtId="0" fontId="7" fillId="0" borderId="0" applyBorder="0" applyProtection="0">
      <alignment horizontal="center" textRotation="90"/>
    </xf>
    <xf numFmtId="0" fontId="8" fillId="0" borderId="0" applyBorder="0" applyProtection="0">
      <alignment horizontal="center"/>
    </xf>
    <xf numFmtId="0" fontId="9" fillId="0" borderId="0" applyBorder="0" applyProtection="0"/>
    <xf numFmtId="0" fontId="10" fillId="8" borderId="0" applyBorder="0" applyProtection="0"/>
    <xf numFmtId="0" fontId="17" fillId="0" borderId="0" applyBorder="0" applyProtection="0"/>
    <xf numFmtId="0" fontId="11" fillId="8" borderId="1" applyProtection="0"/>
    <xf numFmtId="0" fontId="17" fillId="0" borderId="0" applyBorder="0" applyProtection="0"/>
    <xf numFmtId="0" fontId="17" fillId="0" borderId="0" applyBorder="0" applyProtection="0"/>
    <xf numFmtId="0" fontId="3" fillId="0" borderId="0" applyBorder="0" applyProtection="0"/>
    <xf numFmtId="0" fontId="21" fillId="16" borderId="0" applyNumberFormat="0" applyBorder="0" applyAlignment="0" applyProtection="0"/>
  </cellStyleXfs>
  <cellXfs count="90">
    <xf numFmtId="0" fontId="0" fillId="0" borderId="0" xfId="0"/>
    <xf numFmtId="0" fontId="17" fillId="0" borderId="0" xfId="15" applyBorder="1" applyProtection="1">
      <protection locked="0"/>
    </xf>
    <xf numFmtId="0" fontId="17" fillId="9" borderId="0" xfId="15" applyFill="1" applyBorder="1" applyProtection="1">
      <protection locked="0"/>
    </xf>
    <xf numFmtId="0" fontId="17" fillId="9" borderId="0" xfId="15" applyFill="1" applyProtection="1">
      <protection locked="0"/>
    </xf>
    <xf numFmtId="0" fontId="17" fillId="0" borderId="0" xfId="15" applyProtection="1">
      <protection locked="0"/>
    </xf>
    <xf numFmtId="0" fontId="17" fillId="0" borderId="2" xfId="15" applyBorder="1" applyProtection="1">
      <protection locked="0"/>
    </xf>
    <xf numFmtId="0" fontId="17" fillId="0" borderId="2" xfId="15" applyBorder="1" applyAlignment="1" applyProtection="1">
      <alignment horizontal="left"/>
      <protection locked="0"/>
    </xf>
    <xf numFmtId="0" fontId="14" fillId="0" borderId="0" xfId="15" applyFont="1" applyBorder="1" applyAlignment="1" applyProtection="1">
      <alignment horizontal="center" vertical="center" wrapText="1"/>
      <protection locked="0"/>
    </xf>
    <xf numFmtId="0" fontId="2" fillId="9" borderId="0" xfId="15" applyFont="1" applyFill="1" applyBorder="1" applyProtection="1">
      <protection locked="0"/>
    </xf>
    <xf numFmtId="0" fontId="2" fillId="9" borderId="0" xfId="15" applyFont="1" applyFill="1" applyProtection="1">
      <protection locked="0"/>
    </xf>
    <xf numFmtId="0" fontId="2" fillId="0" borderId="0" xfId="15" applyFont="1" applyProtection="1">
      <protection locked="0"/>
    </xf>
    <xf numFmtId="0" fontId="12" fillId="9" borderId="2" xfId="7" applyFill="1" applyBorder="1" applyProtection="1">
      <protection locked="0"/>
    </xf>
    <xf numFmtId="0" fontId="12" fillId="9" borderId="2" xfId="7" applyFill="1" applyBorder="1" applyAlignment="1" applyProtection="1">
      <alignment horizontal="left"/>
      <protection locked="0"/>
    </xf>
    <xf numFmtId="164" fontId="12" fillId="9" borderId="2" xfId="7" applyNumberFormat="1" applyFill="1" applyBorder="1" applyAlignment="1" applyProtection="1">
      <alignment horizontal="left"/>
      <protection locked="0"/>
    </xf>
    <xf numFmtId="0" fontId="12" fillId="9" borderId="0" xfId="7" applyFill="1" applyBorder="1" applyProtection="1">
      <protection locked="0"/>
    </xf>
    <xf numFmtId="0" fontId="12" fillId="9" borderId="0" xfId="7" applyFill="1" applyProtection="1">
      <protection locked="0"/>
    </xf>
    <xf numFmtId="0" fontId="12" fillId="0" borderId="0" xfId="7" applyProtection="1">
      <protection locked="0"/>
    </xf>
    <xf numFmtId="0" fontId="12" fillId="9" borderId="3" xfId="7" applyFill="1" applyBorder="1" applyProtection="1">
      <protection locked="0"/>
    </xf>
    <xf numFmtId="0" fontId="12" fillId="9" borderId="3" xfId="7" applyFill="1" applyBorder="1" applyAlignment="1" applyProtection="1">
      <alignment horizontal="left"/>
      <protection locked="0"/>
    </xf>
    <xf numFmtId="0" fontId="16" fillId="13" borderId="4" xfId="7" applyFont="1" applyFill="1" applyBorder="1" applyAlignment="1" applyProtection="1">
      <alignment horizontal="center" vertical="center" wrapText="1"/>
      <protection locked="0"/>
    </xf>
    <xf numFmtId="0" fontId="12" fillId="9" borderId="0" xfId="7" applyFill="1" applyBorder="1" applyAlignment="1" applyProtection="1">
      <alignment wrapText="1"/>
      <protection locked="0"/>
    </xf>
    <xf numFmtId="0" fontId="15" fillId="9" borderId="0" xfId="7" applyFont="1" applyFill="1" applyBorder="1" applyAlignment="1" applyProtection="1">
      <alignment wrapText="1"/>
      <protection locked="0"/>
    </xf>
    <xf numFmtId="0" fontId="15" fillId="9" borderId="0" xfId="7" applyFont="1" applyFill="1" applyAlignment="1" applyProtection="1">
      <alignment wrapText="1"/>
      <protection locked="0"/>
    </xf>
    <xf numFmtId="0" fontId="15" fillId="0" borderId="0" xfId="7" applyFont="1" applyAlignment="1" applyProtection="1">
      <alignment wrapText="1"/>
      <protection locked="0"/>
    </xf>
    <xf numFmtId="0" fontId="12" fillId="9" borderId="0" xfId="7" applyFill="1" applyBorder="1" applyAlignment="1" applyProtection="1">
      <alignment vertical="center"/>
      <protection locked="0"/>
    </xf>
    <xf numFmtId="0" fontId="12" fillId="9" borderId="0" xfId="7" applyFill="1" applyAlignment="1" applyProtection="1">
      <alignment vertical="center"/>
      <protection locked="0"/>
    </xf>
    <xf numFmtId="0" fontId="12" fillId="0" borderId="0" xfId="7" applyAlignment="1" applyProtection="1">
      <alignment vertical="center"/>
      <protection locked="0"/>
    </xf>
    <xf numFmtId="0" fontId="12" fillId="11" borderId="4" xfId="7" applyFill="1" applyBorder="1" applyAlignment="1" applyProtection="1">
      <alignment horizontal="left" vertical="center" wrapText="1"/>
      <protection locked="0"/>
    </xf>
    <xf numFmtId="0" fontId="12" fillId="11" borderId="0" xfId="7" applyFill="1" applyBorder="1" applyAlignment="1" applyProtection="1">
      <alignment vertical="center"/>
      <protection locked="0"/>
    </xf>
    <xf numFmtId="0" fontId="12" fillId="11" borderId="0" xfId="7" applyFill="1" applyAlignment="1" applyProtection="1">
      <alignment vertical="center"/>
      <protection locked="0"/>
    </xf>
    <xf numFmtId="0" fontId="12" fillId="12" borderId="0" xfId="7" applyFill="1" applyAlignment="1" applyProtection="1">
      <alignment vertical="center"/>
      <protection locked="0"/>
    </xf>
    <xf numFmtId="0" fontId="12" fillId="9" borderId="4" xfId="7" applyFill="1" applyBorder="1" applyAlignment="1" applyProtection="1">
      <alignment horizontal="left" vertical="center" wrapText="1"/>
      <protection locked="0"/>
    </xf>
    <xf numFmtId="0" fontId="12" fillId="9" borderId="0" xfId="7" applyFill="1" applyAlignment="1" applyProtection="1">
      <alignment horizontal="left"/>
      <protection locked="0"/>
    </xf>
    <xf numFmtId="0" fontId="12" fillId="0" borderId="0" xfId="7" applyAlignment="1" applyProtection="1">
      <alignment horizontal="left"/>
      <protection locked="0"/>
    </xf>
    <xf numFmtId="0" fontId="12" fillId="9" borderId="4" xfId="7" applyFill="1" applyBorder="1" applyAlignment="1" applyProtection="1">
      <alignment vertical="center"/>
    </xf>
    <xf numFmtId="0" fontId="12" fillId="9" borderId="4" xfId="7" applyFill="1" applyBorder="1" applyAlignment="1" applyProtection="1">
      <alignment vertical="center"/>
      <protection locked="0"/>
    </xf>
    <xf numFmtId="164" fontId="12" fillId="9" borderId="4" xfId="7" applyNumberFormat="1" applyFill="1" applyBorder="1" applyAlignment="1" applyProtection="1">
      <alignment horizontal="left" vertical="center"/>
      <protection locked="0"/>
    </xf>
    <xf numFmtId="164" fontId="16" fillId="11" borderId="4" xfId="7" applyNumberFormat="1" applyFont="1" applyFill="1" applyBorder="1" applyAlignment="1" applyProtection="1">
      <alignment horizontal="left" vertical="center"/>
      <protection locked="0"/>
    </xf>
    <xf numFmtId="164" fontId="12" fillId="9" borderId="4" xfId="7" applyNumberFormat="1" applyFill="1" applyBorder="1" applyAlignment="1" applyProtection="1">
      <alignment horizontal="center" vertical="center"/>
      <protection locked="0"/>
    </xf>
    <xf numFmtId="0" fontId="12" fillId="9" borderId="4" xfId="7" applyFill="1" applyBorder="1" applyAlignment="1" applyProtection="1">
      <alignment vertical="center" wrapText="1"/>
      <protection locked="0"/>
    </xf>
    <xf numFmtId="0" fontId="12" fillId="0" borderId="4" xfId="7" applyBorder="1" applyAlignment="1" applyProtection="1">
      <alignment vertical="center" wrapText="1"/>
      <protection locked="0"/>
    </xf>
    <xf numFmtId="0" fontId="12" fillId="9" borderId="4" xfId="7" applyFill="1" applyBorder="1" applyAlignment="1" applyProtection="1">
      <alignment horizontal="left" vertical="center"/>
      <protection locked="0"/>
    </xf>
    <xf numFmtId="164" fontId="12" fillId="11" borderId="4" xfId="7" applyNumberFormat="1" applyFill="1" applyBorder="1" applyAlignment="1" applyProtection="1">
      <alignment horizontal="left" vertical="center"/>
      <protection locked="0"/>
    </xf>
    <xf numFmtId="0" fontId="12" fillId="11" borderId="4" xfId="7" applyFill="1" applyBorder="1" applyAlignment="1" applyProtection="1">
      <alignment vertical="center"/>
      <protection locked="0"/>
    </xf>
    <xf numFmtId="0" fontId="16" fillId="9" borderId="4" xfId="7" applyFont="1" applyFill="1" applyBorder="1" applyAlignment="1" applyProtection="1">
      <alignment horizontal="right" vertical="center" wrapText="1"/>
      <protection locked="0"/>
    </xf>
    <xf numFmtId="164" fontId="16" fillId="9" borderId="4" xfId="7" applyNumberFormat="1" applyFont="1" applyFill="1" applyBorder="1" applyAlignment="1" applyProtection="1">
      <alignment horizontal="left" vertical="center"/>
      <protection locked="0"/>
    </xf>
    <xf numFmtId="0" fontId="12" fillId="11" borderId="4" xfId="7" applyFill="1" applyBorder="1" applyAlignment="1" applyProtection="1">
      <alignment vertical="center" wrapText="1"/>
      <protection locked="0"/>
    </xf>
    <xf numFmtId="0" fontId="12" fillId="0" borderId="4" xfId="7" applyBorder="1" applyAlignment="1" applyProtection="1">
      <alignment vertical="center"/>
      <protection locked="0"/>
    </xf>
    <xf numFmtId="0" fontId="18" fillId="9" borderId="4" xfId="7" applyFont="1" applyFill="1" applyBorder="1" applyAlignment="1" applyProtection="1">
      <alignment vertical="center"/>
      <protection locked="0"/>
    </xf>
    <xf numFmtId="164" fontId="12" fillId="9" borderId="4" xfId="7" applyNumberFormat="1" applyFill="1" applyBorder="1" applyAlignment="1" applyProtection="1">
      <alignment horizontal="center" vertical="center" wrapText="1"/>
      <protection locked="0"/>
    </xf>
    <xf numFmtId="165" fontId="16" fillId="9" borderId="4" xfId="7" applyNumberFormat="1" applyFont="1" applyFill="1" applyBorder="1" applyAlignment="1" applyProtection="1">
      <alignment horizontal="left" vertical="center"/>
      <protection locked="0"/>
    </xf>
    <xf numFmtId="165" fontId="12" fillId="9" borderId="4" xfId="7" applyNumberFormat="1" applyFill="1" applyBorder="1" applyAlignment="1" applyProtection="1">
      <alignment horizontal="left" vertical="center"/>
      <protection locked="0"/>
    </xf>
    <xf numFmtId="0" fontId="16" fillId="9" borderId="4" xfId="7" applyFont="1" applyFill="1" applyBorder="1" applyAlignment="1" applyProtection="1">
      <alignment horizontal="right" vertical="center"/>
      <protection locked="0"/>
    </xf>
    <xf numFmtId="0" fontId="0" fillId="0" borderId="4" xfId="0" applyBorder="1"/>
    <xf numFmtId="164" fontId="12" fillId="11" borderId="4" xfId="7" applyNumberFormat="1" applyFill="1" applyBorder="1" applyAlignment="1" applyProtection="1">
      <alignment horizontal="center" vertical="center"/>
      <protection locked="0"/>
    </xf>
    <xf numFmtId="0" fontId="12" fillId="11" borderId="0" xfId="7" applyFill="1" applyBorder="1" applyProtection="1">
      <protection locked="0"/>
    </xf>
    <xf numFmtId="0" fontId="12" fillId="11" borderId="0" xfId="7" applyFill="1" applyProtection="1">
      <protection locked="0"/>
    </xf>
    <xf numFmtId="0" fontId="12" fillId="12" borderId="0" xfId="7" applyFill="1" applyProtection="1">
      <protection locked="0"/>
    </xf>
    <xf numFmtId="0" fontId="12" fillId="9" borderId="4" xfId="7" applyFill="1" applyBorder="1" applyAlignment="1" applyProtection="1">
      <alignment horizontal="right" vertical="center" wrapText="1"/>
      <protection locked="0"/>
    </xf>
    <xf numFmtId="0" fontId="0" fillId="0" borderId="4" xfId="0" applyBorder="1" applyAlignment="1">
      <alignment wrapText="1"/>
    </xf>
    <xf numFmtId="164" fontId="12" fillId="0" borderId="4" xfId="7" applyNumberFormat="1" applyBorder="1" applyAlignment="1" applyProtection="1">
      <alignment horizontal="left" vertical="center"/>
      <protection locked="0"/>
    </xf>
    <xf numFmtId="164" fontId="12" fillId="14" borderId="4" xfId="7" applyNumberFormat="1" applyFill="1" applyBorder="1" applyAlignment="1" applyProtection="1">
      <alignment horizontal="left" vertical="center"/>
      <protection locked="0"/>
    </xf>
    <xf numFmtId="164" fontId="12" fillId="15" borderId="4" xfId="7" applyNumberFormat="1" applyFill="1" applyBorder="1" applyAlignment="1" applyProtection="1">
      <alignment horizontal="left" vertical="center"/>
      <protection locked="0"/>
    </xf>
    <xf numFmtId="165" fontId="16" fillId="15" borderId="4" xfId="7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/>
    <xf numFmtId="44" fontId="24" fillId="0" borderId="12" xfId="0" applyNumberFormat="1" applyFont="1" applyBorder="1"/>
    <xf numFmtId="0" fontId="22" fillId="0" borderId="16" xfId="20" applyFont="1" applyFill="1" applyBorder="1" applyAlignment="1">
      <alignment wrapText="1"/>
    </xf>
    <xf numFmtId="0" fontId="22" fillId="0" borderId="4" xfId="20" applyFont="1" applyFill="1" applyBorder="1"/>
    <xf numFmtId="44" fontId="22" fillId="0" borderId="4" xfId="20" applyNumberFormat="1" applyFont="1" applyFill="1" applyBorder="1"/>
    <xf numFmtId="0" fontId="22" fillId="0" borderId="17" xfId="20" applyFont="1" applyFill="1" applyBorder="1"/>
    <xf numFmtId="0" fontId="22" fillId="0" borderId="18" xfId="20" applyFont="1" applyFill="1" applyBorder="1" applyAlignment="1">
      <alignment wrapText="1"/>
    </xf>
    <xf numFmtId="0" fontId="22" fillId="0" borderId="19" xfId="20" applyFont="1" applyFill="1" applyBorder="1"/>
    <xf numFmtId="44" fontId="22" fillId="0" borderId="19" xfId="20" applyNumberFormat="1" applyFont="1" applyFill="1" applyBorder="1"/>
    <xf numFmtId="0" fontId="22" fillId="0" borderId="20" xfId="20" applyFont="1" applyFill="1" applyBorder="1"/>
    <xf numFmtId="0" fontId="16" fillId="13" borderId="21" xfId="7" applyFont="1" applyFill="1" applyBorder="1" applyAlignment="1" applyProtection="1">
      <alignment horizontal="center" vertical="center" wrapText="1"/>
      <protection locked="0"/>
    </xf>
    <xf numFmtId="0" fontId="16" fillId="13" borderId="22" xfId="7" applyFont="1" applyFill="1" applyBorder="1" applyAlignment="1" applyProtection="1">
      <alignment horizontal="center" vertical="center" wrapText="1"/>
      <protection locked="0"/>
    </xf>
    <xf numFmtId="0" fontId="16" fillId="13" borderId="23" xfId="7" applyFont="1" applyFill="1" applyBorder="1" applyAlignment="1" applyProtection="1">
      <alignment horizontal="center" vertical="center" wrapText="1"/>
      <protection locked="0"/>
    </xf>
    <xf numFmtId="0" fontId="22" fillId="0" borderId="13" xfId="20" applyFont="1" applyFill="1" applyBorder="1" applyAlignment="1">
      <alignment wrapText="1"/>
    </xf>
    <xf numFmtId="0" fontId="22" fillId="0" borderId="14" xfId="20" applyFont="1" applyFill="1" applyBorder="1"/>
    <xf numFmtId="44" fontId="22" fillId="0" borderId="14" xfId="20" applyNumberFormat="1" applyFont="1" applyFill="1" applyBorder="1"/>
    <xf numFmtId="0" fontId="22" fillId="0" borderId="15" xfId="20" applyFont="1" applyFill="1" applyBorder="1"/>
    <xf numFmtId="0" fontId="14" fillId="10" borderId="2" xfId="15" applyFont="1" applyFill="1" applyBorder="1" applyAlignment="1" applyProtection="1">
      <alignment horizontal="center" vertical="center" wrapText="1"/>
      <protection locked="0"/>
    </xf>
    <xf numFmtId="0" fontId="13" fillId="10" borderId="5" xfId="15" applyFont="1" applyFill="1" applyBorder="1" applyAlignment="1" applyProtection="1">
      <alignment horizontal="right" vertical="center" wrapText="1"/>
      <protection locked="0"/>
    </xf>
    <xf numFmtId="0" fontId="13" fillId="10" borderId="6" xfId="15" applyFont="1" applyFill="1" applyBorder="1" applyAlignment="1" applyProtection="1">
      <alignment horizontal="right" vertical="center" wrapText="1"/>
      <protection locked="0"/>
    </xf>
    <xf numFmtId="0" fontId="13" fillId="10" borderId="7" xfId="15" applyFont="1" applyFill="1" applyBorder="1" applyAlignment="1" applyProtection="1">
      <alignment horizontal="right" vertical="center" wrapText="1"/>
      <protection locked="0"/>
    </xf>
    <xf numFmtId="0" fontId="13" fillId="10" borderId="0" xfId="15" applyFont="1" applyFill="1" applyBorder="1" applyAlignment="1" applyProtection="1">
      <alignment horizontal="right" vertical="center" wrapText="1"/>
      <protection locked="0"/>
    </xf>
    <xf numFmtId="0" fontId="13" fillId="10" borderId="8" xfId="15" applyFont="1" applyFill="1" applyBorder="1" applyAlignment="1" applyProtection="1">
      <alignment horizontal="right" vertical="center" wrapText="1"/>
      <protection locked="0"/>
    </xf>
    <xf numFmtId="0" fontId="13" fillId="10" borderId="9" xfId="15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</cellXfs>
  <cellStyles count="21">
    <cellStyle name="60% - Colore 1" xfId="20" builtinId="32"/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Graphics" xfId="10"/>
    <cellStyle name="Heading 1" xfId="11"/>
    <cellStyle name="Heading 2" xfId="12"/>
    <cellStyle name="Hyperlink" xfId="13"/>
    <cellStyle name="Neutral" xfId="14"/>
    <cellStyle name="Normal 2" xfId="15"/>
    <cellStyle name="Normale" xfId="0" builtinId="0"/>
    <cellStyle name="Note" xfId="16"/>
    <cellStyle name="Status" xfId="17"/>
    <cellStyle name="Text" xfId="18"/>
    <cellStyle name="Warning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7E4B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2469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2064143</xdr:colOff>
      <xdr:row>4</xdr:row>
      <xdr:rowOff>9525</xdr:rowOff>
    </xdr:to>
    <xdr:pic>
      <xdr:nvPicPr>
        <xdr:cNvPr id="2" name="Immagine 1" descr="banner tre loghi ">
          <a:extLst>
            <a:ext uri="{FF2B5EF4-FFF2-40B4-BE49-F238E27FC236}">
              <a16:creationId xmlns:a16="http://schemas.microsoft.com/office/drawing/2014/main" xmlns="" id="{4D65B328-CA03-A460-A252-63413B52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4718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2"/>
  <sheetViews>
    <sheetView tabSelected="1" view="pageBreakPreview" zoomScale="85" zoomScaleNormal="85" zoomScaleSheetLayoutView="85" workbookViewId="0">
      <pane ySplit="8" topLeftCell="A9" activePane="bottomLeft" state="frozen"/>
      <selection pane="bottomLeft" activeCell="E83" sqref="E83"/>
    </sheetView>
  </sheetViews>
  <sheetFormatPr defaultColWidth="8.7109375" defaultRowHeight="15"/>
  <cols>
    <col min="1" max="1" width="49.5703125" style="16" customWidth="1"/>
    <col min="2" max="2" width="19.42578125" style="16" customWidth="1"/>
    <col min="3" max="3" width="80.42578125" style="33" customWidth="1"/>
    <col min="4" max="4" width="21.7109375" style="33" customWidth="1"/>
    <col min="5" max="5" width="25.140625" style="33" customWidth="1"/>
    <col min="6" max="6" width="21.7109375" style="33" customWidth="1"/>
    <col min="7" max="8" width="15.28515625" style="33" customWidth="1"/>
    <col min="9" max="9" width="17.28515625" style="33" bestFit="1" customWidth="1"/>
    <col min="10" max="10" width="25.28515625" style="16" customWidth="1"/>
    <col min="11" max="34" width="9.140625" style="15" customWidth="1"/>
    <col min="35" max="16384" width="8.7109375" style="16"/>
  </cols>
  <sheetData>
    <row r="1" spans="1:34" s="4" customFormat="1" ht="23.2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1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4" customFormat="1" ht="12.75" customHeight="1">
      <c r="A2" s="84"/>
      <c r="B2" s="85"/>
      <c r="C2" s="85"/>
      <c r="D2" s="85"/>
      <c r="E2" s="85"/>
      <c r="F2" s="85"/>
      <c r="G2" s="85"/>
      <c r="H2" s="85"/>
      <c r="I2" s="85"/>
      <c r="J2" s="1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4" customFormat="1" ht="12.75">
      <c r="A3" s="86"/>
      <c r="B3" s="87"/>
      <c r="C3" s="87"/>
      <c r="D3" s="87"/>
      <c r="E3" s="87"/>
      <c r="F3" s="87"/>
      <c r="G3" s="87"/>
      <c r="H3" s="87"/>
      <c r="I3" s="87"/>
      <c r="J3" s="1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4" customFormat="1" ht="12.75">
      <c r="A4" s="5"/>
      <c r="B4" s="5"/>
      <c r="C4" s="6"/>
      <c r="D4" s="6"/>
      <c r="E4" s="6"/>
      <c r="F4" s="6"/>
      <c r="G4" s="6"/>
      <c r="H4" s="6"/>
      <c r="I4" s="6"/>
      <c r="J4" s="1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10" customFormat="1" ht="18.75">
      <c r="A5" s="81"/>
      <c r="B5" s="81"/>
      <c r="C5" s="81"/>
      <c r="D5" s="81"/>
      <c r="E5" s="81"/>
      <c r="F5" s="81"/>
      <c r="G5" s="81"/>
      <c r="H5" s="81"/>
      <c r="I5" s="81"/>
      <c r="J5" s="7"/>
      <c r="K5" s="8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>
      <c r="A6" s="11"/>
      <c r="B6" s="11"/>
      <c r="C6" s="12"/>
      <c r="D6" s="13"/>
      <c r="E6" s="13"/>
      <c r="F6" s="13"/>
      <c r="G6" s="13"/>
      <c r="H6" s="13"/>
      <c r="I6" s="13"/>
      <c r="J6" s="14"/>
      <c r="K6" s="14"/>
      <c r="L6" s="14"/>
    </row>
    <row r="7" spans="1:34">
      <c r="A7" s="17"/>
      <c r="B7" s="17"/>
      <c r="C7" s="18"/>
      <c r="D7" s="18"/>
      <c r="E7" s="18"/>
      <c r="F7" s="18"/>
      <c r="G7" s="18"/>
      <c r="H7" s="18"/>
      <c r="I7" s="18"/>
      <c r="J7" s="14"/>
      <c r="K7" s="14"/>
      <c r="L7" s="14"/>
    </row>
    <row r="8" spans="1:34" s="23" customFormat="1" ht="60">
      <c r="A8" s="19" t="s">
        <v>1</v>
      </c>
      <c r="B8" s="19" t="s">
        <v>2</v>
      </c>
      <c r="C8" s="19" t="s">
        <v>3</v>
      </c>
      <c r="D8" s="19" t="s">
        <v>131</v>
      </c>
      <c r="E8" s="19" t="s">
        <v>127</v>
      </c>
      <c r="F8" s="19" t="s">
        <v>132</v>
      </c>
      <c r="G8" s="19" t="s">
        <v>70</v>
      </c>
      <c r="H8" s="19" t="s">
        <v>133</v>
      </c>
      <c r="I8" s="19" t="s">
        <v>63</v>
      </c>
      <c r="J8" s="20"/>
      <c r="K8" s="21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>
      <c r="A9" s="34" t="s">
        <v>4</v>
      </c>
      <c r="B9" s="35" t="s">
        <v>5</v>
      </c>
      <c r="C9" s="31" t="s">
        <v>84</v>
      </c>
      <c r="D9" s="36">
        <v>2700000</v>
      </c>
      <c r="E9" s="37">
        <f>+D9*20%</f>
        <v>540000</v>
      </c>
      <c r="F9" s="36">
        <f>+D9+E9</f>
        <v>3240000</v>
      </c>
      <c r="G9" s="36"/>
      <c r="H9" s="36">
        <f>+F9+G9</f>
        <v>3240000</v>
      </c>
      <c r="I9" s="38" t="s">
        <v>59</v>
      </c>
      <c r="J9" s="14"/>
    </row>
    <row r="10" spans="1:34">
      <c r="A10" s="35" t="s">
        <v>4</v>
      </c>
      <c r="B10" s="35" t="s">
        <v>6</v>
      </c>
      <c r="C10" s="31" t="s">
        <v>85</v>
      </c>
      <c r="D10" s="36">
        <v>1000000</v>
      </c>
      <c r="E10" s="37">
        <f>+D10*20%</f>
        <v>200000</v>
      </c>
      <c r="F10" s="36">
        <f t="shared" ref="F10:F34" si="0">+D10+E10</f>
        <v>1200000</v>
      </c>
      <c r="G10" s="36"/>
      <c r="H10" s="36">
        <f t="shared" ref="H10:H72" si="1">+F10+G10</f>
        <v>1200000</v>
      </c>
      <c r="I10" s="38" t="s">
        <v>59</v>
      </c>
      <c r="J10" s="14"/>
    </row>
    <row r="11" spans="1:34">
      <c r="A11" s="35" t="s">
        <v>4</v>
      </c>
      <c r="B11" s="35" t="s">
        <v>7</v>
      </c>
      <c r="C11" s="31" t="s">
        <v>86</v>
      </c>
      <c r="D11" s="36">
        <v>1400000</v>
      </c>
      <c r="E11" s="37">
        <f>+D11*20%</f>
        <v>280000</v>
      </c>
      <c r="F11" s="36">
        <f t="shared" si="0"/>
        <v>1680000</v>
      </c>
      <c r="G11" s="36"/>
      <c r="H11" s="36">
        <f>+F11+G11</f>
        <v>1680000</v>
      </c>
      <c r="I11" s="38" t="s">
        <v>59</v>
      </c>
      <c r="J11" s="14"/>
    </row>
    <row r="12" spans="1:34">
      <c r="A12" s="35" t="s">
        <v>128</v>
      </c>
      <c r="B12" s="35" t="s">
        <v>8</v>
      </c>
      <c r="C12" s="31" t="s">
        <v>87</v>
      </c>
      <c r="D12" s="36">
        <v>4800000</v>
      </c>
      <c r="E12" s="42"/>
      <c r="F12" s="36">
        <f t="shared" si="0"/>
        <v>4800000</v>
      </c>
      <c r="G12" s="36"/>
      <c r="H12" s="36">
        <f t="shared" si="1"/>
        <v>4800000</v>
      </c>
      <c r="I12" s="38" t="s">
        <v>59</v>
      </c>
      <c r="J12" s="14"/>
    </row>
    <row r="13" spans="1:34">
      <c r="A13" s="35" t="s">
        <v>128</v>
      </c>
      <c r="B13" s="35" t="s">
        <v>9</v>
      </c>
      <c r="C13" s="31" t="s">
        <v>88</v>
      </c>
      <c r="D13" s="36">
        <v>3600000</v>
      </c>
      <c r="E13" s="42"/>
      <c r="F13" s="36">
        <f t="shared" si="0"/>
        <v>3600000</v>
      </c>
      <c r="G13" s="36"/>
      <c r="H13" s="36">
        <f t="shared" si="1"/>
        <v>3600000</v>
      </c>
      <c r="I13" s="38" t="s">
        <v>59</v>
      </c>
      <c r="J13" s="14"/>
    </row>
    <row r="14" spans="1:34">
      <c r="A14" s="35" t="s">
        <v>128</v>
      </c>
      <c r="B14" s="35" t="s">
        <v>10</v>
      </c>
      <c r="C14" s="31" t="s">
        <v>89</v>
      </c>
      <c r="D14" s="36">
        <v>1500000</v>
      </c>
      <c r="E14" s="42"/>
      <c r="F14" s="36">
        <f t="shared" si="0"/>
        <v>1500000</v>
      </c>
      <c r="G14" s="36"/>
      <c r="H14" s="36">
        <f t="shared" si="1"/>
        <v>1500000</v>
      </c>
      <c r="I14" s="38" t="s">
        <v>59</v>
      </c>
      <c r="J14" s="14"/>
    </row>
    <row r="15" spans="1:34">
      <c r="A15" s="35"/>
      <c r="B15" s="35"/>
      <c r="C15" s="44" t="s">
        <v>11</v>
      </c>
      <c r="D15" s="45">
        <f>SUM(D9:D14)</f>
        <v>15000000</v>
      </c>
      <c r="E15" s="45">
        <f>SUM(E9:E14)</f>
        <v>1020000</v>
      </c>
      <c r="F15" s="45">
        <f>SUM(F9:F14)</f>
        <v>16020000</v>
      </c>
      <c r="G15" s="45">
        <f>SUM(G9:G14)</f>
        <v>0</v>
      </c>
      <c r="H15" s="36">
        <f t="shared" si="1"/>
        <v>16020000</v>
      </c>
      <c r="I15" s="45"/>
      <c r="J15" s="14"/>
    </row>
    <row r="16" spans="1:34">
      <c r="A16" s="39" t="s">
        <v>12</v>
      </c>
      <c r="B16" s="35" t="s">
        <v>13</v>
      </c>
      <c r="C16" s="31" t="s">
        <v>90</v>
      </c>
      <c r="D16" s="36">
        <v>1100000</v>
      </c>
      <c r="E16" s="36"/>
      <c r="F16" s="36">
        <f t="shared" si="0"/>
        <v>1100000</v>
      </c>
      <c r="G16" s="36"/>
      <c r="H16" s="36">
        <f t="shared" si="1"/>
        <v>1100000</v>
      </c>
      <c r="I16" s="38" t="s">
        <v>59</v>
      </c>
      <c r="J16" s="14"/>
    </row>
    <row r="17" spans="1:34" ht="30">
      <c r="A17" s="39" t="s">
        <v>12</v>
      </c>
      <c r="B17" s="35" t="s">
        <v>14</v>
      </c>
      <c r="C17" s="31" t="s">
        <v>91</v>
      </c>
      <c r="D17" s="36">
        <v>1220000</v>
      </c>
      <c r="E17" s="36"/>
      <c r="F17" s="36">
        <f t="shared" si="0"/>
        <v>1220000</v>
      </c>
      <c r="G17" s="36"/>
      <c r="H17" s="36">
        <f t="shared" si="1"/>
        <v>1220000</v>
      </c>
      <c r="I17" s="38" t="s">
        <v>59</v>
      </c>
      <c r="J17" s="14"/>
    </row>
    <row r="18" spans="1:34" ht="30">
      <c r="A18" s="39" t="s">
        <v>12</v>
      </c>
      <c r="B18" s="35" t="s">
        <v>15</v>
      </c>
      <c r="C18" s="31" t="s">
        <v>92</v>
      </c>
      <c r="D18" s="36">
        <v>1790000</v>
      </c>
      <c r="E18" s="36"/>
      <c r="F18" s="36">
        <f t="shared" si="0"/>
        <v>1790000</v>
      </c>
      <c r="G18" s="36"/>
      <c r="H18" s="36">
        <f t="shared" si="1"/>
        <v>1790000</v>
      </c>
      <c r="I18" s="38" t="s">
        <v>59</v>
      </c>
      <c r="J18" s="14"/>
    </row>
    <row r="19" spans="1:34" ht="30">
      <c r="A19" s="39" t="s">
        <v>12</v>
      </c>
      <c r="B19" s="35" t="s">
        <v>16</v>
      </c>
      <c r="C19" s="31" t="s">
        <v>93</v>
      </c>
      <c r="D19" s="36">
        <v>3000000</v>
      </c>
      <c r="E19" s="36"/>
      <c r="F19" s="36">
        <f t="shared" si="0"/>
        <v>3000000</v>
      </c>
      <c r="G19" s="36"/>
      <c r="H19" s="36">
        <f t="shared" si="1"/>
        <v>3000000</v>
      </c>
      <c r="I19" s="38" t="s">
        <v>59</v>
      </c>
      <c r="J19" s="14"/>
    </row>
    <row r="20" spans="1:34">
      <c r="A20" s="39" t="s">
        <v>12</v>
      </c>
      <c r="B20" s="35" t="s">
        <v>17</v>
      </c>
      <c r="C20" s="31" t="s">
        <v>94</v>
      </c>
      <c r="D20" s="36">
        <v>1000000</v>
      </c>
      <c r="E20" s="36"/>
      <c r="F20" s="36">
        <f t="shared" si="0"/>
        <v>1000000</v>
      </c>
      <c r="G20" s="36"/>
      <c r="H20" s="36">
        <f t="shared" si="1"/>
        <v>1000000</v>
      </c>
      <c r="I20" s="38" t="s">
        <v>59</v>
      </c>
      <c r="J20" s="14"/>
    </row>
    <row r="21" spans="1:34" ht="30">
      <c r="A21" s="39" t="s">
        <v>12</v>
      </c>
      <c r="B21" s="35" t="s">
        <v>18</v>
      </c>
      <c r="C21" s="31" t="s">
        <v>95</v>
      </c>
      <c r="D21" s="36">
        <v>1800000</v>
      </c>
      <c r="E21" s="36"/>
      <c r="F21" s="36">
        <f t="shared" si="0"/>
        <v>1800000</v>
      </c>
      <c r="G21" s="36"/>
      <c r="H21" s="36">
        <f t="shared" si="1"/>
        <v>1800000</v>
      </c>
      <c r="I21" s="38" t="s">
        <v>59</v>
      </c>
      <c r="J21" s="14"/>
    </row>
    <row r="22" spans="1:34">
      <c r="A22" s="39" t="s">
        <v>12</v>
      </c>
      <c r="B22" s="35" t="s">
        <v>19</v>
      </c>
      <c r="C22" s="31" t="s">
        <v>96</v>
      </c>
      <c r="D22" s="36">
        <v>6500000</v>
      </c>
      <c r="E22" s="36"/>
      <c r="F22" s="36">
        <f t="shared" si="0"/>
        <v>6500000</v>
      </c>
      <c r="G22" s="36"/>
      <c r="H22" s="36">
        <f t="shared" si="1"/>
        <v>6500000</v>
      </c>
      <c r="I22" s="38" t="s">
        <v>59</v>
      </c>
      <c r="J22" s="14"/>
    </row>
    <row r="23" spans="1:34">
      <c r="A23" s="39" t="s">
        <v>12</v>
      </c>
      <c r="B23" s="35" t="s">
        <v>20</v>
      </c>
      <c r="C23" s="31" t="s">
        <v>97</v>
      </c>
      <c r="D23" s="36">
        <v>3500000</v>
      </c>
      <c r="E23" s="36"/>
      <c r="F23" s="36">
        <f t="shared" si="0"/>
        <v>3500000</v>
      </c>
      <c r="G23" s="36"/>
      <c r="H23" s="36">
        <f t="shared" si="1"/>
        <v>3500000</v>
      </c>
      <c r="I23" s="38" t="s">
        <v>59</v>
      </c>
      <c r="J23" s="14"/>
    </row>
    <row r="24" spans="1:34">
      <c r="A24" s="35"/>
      <c r="B24" s="35"/>
      <c r="C24" s="44" t="s">
        <v>11</v>
      </c>
      <c r="D24" s="45">
        <f>SUM(D16:D23)</f>
        <v>19910000</v>
      </c>
      <c r="E24" s="45">
        <f>SUM(E16:E23)</f>
        <v>0</v>
      </c>
      <c r="F24" s="45">
        <f>SUM(F16:F23)</f>
        <v>19910000</v>
      </c>
      <c r="G24" s="45">
        <f>SUM(G16:G23)</f>
        <v>0</v>
      </c>
      <c r="H24" s="36">
        <f t="shared" si="1"/>
        <v>19910000</v>
      </c>
      <c r="I24" s="45"/>
      <c r="J24" s="14"/>
    </row>
    <row r="25" spans="1:34" s="26" customFormat="1">
      <c r="A25" s="35" t="s">
        <v>21</v>
      </c>
      <c r="B25" s="35" t="s">
        <v>22</v>
      </c>
      <c r="C25" s="31" t="s">
        <v>98</v>
      </c>
      <c r="D25" s="36">
        <v>700000</v>
      </c>
      <c r="E25" s="42"/>
      <c r="F25" s="36">
        <f t="shared" si="0"/>
        <v>700000</v>
      </c>
      <c r="G25" s="36"/>
      <c r="H25" s="36">
        <f t="shared" si="1"/>
        <v>700000</v>
      </c>
      <c r="I25" s="36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s="26" customFormat="1">
      <c r="A26" s="35" t="s">
        <v>21</v>
      </c>
      <c r="B26" s="35" t="s">
        <v>23</v>
      </c>
      <c r="C26" s="31" t="s">
        <v>99</v>
      </c>
      <c r="D26" s="36">
        <v>360000</v>
      </c>
      <c r="E26" s="42"/>
      <c r="F26" s="36">
        <f>+D26+E26</f>
        <v>360000</v>
      </c>
      <c r="G26" s="36">
        <v>24000</v>
      </c>
      <c r="H26" s="36">
        <f t="shared" si="1"/>
        <v>384000</v>
      </c>
      <c r="I26" s="36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26" customFormat="1">
      <c r="A27" s="35" t="s">
        <v>21</v>
      </c>
      <c r="B27" s="35" t="s">
        <v>24</v>
      </c>
      <c r="C27" s="31" t="s">
        <v>100</v>
      </c>
      <c r="D27" s="36">
        <v>410000</v>
      </c>
      <c r="E27" s="42"/>
      <c r="F27" s="36">
        <f t="shared" si="0"/>
        <v>410000</v>
      </c>
      <c r="G27" s="36"/>
      <c r="H27" s="36">
        <f t="shared" si="1"/>
        <v>410000</v>
      </c>
      <c r="I27" s="36"/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26" customFormat="1">
      <c r="A28" s="35"/>
      <c r="B28" s="35"/>
      <c r="C28" s="44" t="s">
        <v>11</v>
      </c>
      <c r="D28" s="45">
        <f>SUM(D25:D27)</f>
        <v>1470000</v>
      </c>
      <c r="E28" s="37">
        <f>SUM(E25:E27)</f>
        <v>0</v>
      </c>
      <c r="F28" s="45">
        <f>+D28+E28</f>
        <v>1470000</v>
      </c>
      <c r="G28" s="45">
        <f>SUM(G25:G27)</f>
        <v>24000</v>
      </c>
      <c r="H28" s="36">
        <f t="shared" si="1"/>
        <v>1494000</v>
      </c>
      <c r="I28" s="45"/>
      <c r="J28" s="2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>
      <c r="A29" s="39" t="s">
        <v>25</v>
      </c>
      <c r="B29" s="35" t="s">
        <v>26</v>
      </c>
      <c r="C29" s="31" t="s">
        <v>101</v>
      </c>
      <c r="D29" s="36">
        <v>465000</v>
      </c>
      <c r="E29" s="42"/>
      <c r="F29" s="36">
        <f t="shared" si="0"/>
        <v>465000</v>
      </c>
      <c r="G29" s="36"/>
      <c r="H29" s="36">
        <f t="shared" si="1"/>
        <v>465000</v>
      </c>
      <c r="I29" s="36"/>
      <c r="J29" s="14"/>
    </row>
    <row r="30" spans="1:34">
      <c r="A30" s="35"/>
      <c r="B30" s="35"/>
      <c r="C30" s="44" t="str">
        <f>+C28</f>
        <v>Totale importo interventi</v>
      </c>
      <c r="D30" s="45">
        <f>+D29</f>
        <v>465000</v>
      </c>
      <c r="E30" s="37">
        <f>+E29</f>
        <v>0</v>
      </c>
      <c r="F30" s="45">
        <f>+F29</f>
        <v>465000</v>
      </c>
      <c r="G30" s="45">
        <f>+G29</f>
        <v>0</v>
      </c>
      <c r="H30" s="36">
        <f t="shared" si="1"/>
        <v>465000</v>
      </c>
      <c r="I30" s="36"/>
      <c r="J30" s="14"/>
    </row>
    <row r="31" spans="1:34" s="30" customFormat="1">
      <c r="A31" s="43" t="s">
        <v>27</v>
      </c>
      <c r="B31" s="43" t="s">
        <v>28</v>
      </c>
      <c r="C31" s="27" t="s">
        <v>102</v>
      </c>
      <c r="D31" s="42">
        <v>1563500</v>
      </c>
      <c r="E31" s="42"/>
      <c r="F31" s="36">
        <f t="shared" si="0"/>
        <v>1563500</v>
      </c>
      <c r="G31" s="42"/>
      <c r="H31" s="36">
        <f t="shared" si="1"/>
        <v>1563500</v>
      </c>
      <c r="I31" s="42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>
      <c r="A32" s="35"/>
      <c r="B32" s="35"/>
      <c r="C32" s="44" t="str">
        <f>+C30</f>
        <v>Totale importo interventi</v>
      </c>
      <c r="D32" s="45">
        <f>+D31</f>
        <v>1563500</v>
      </c>
      <c r="E32" s="45">
        <f>+E31</f>
        <v>0</v>
      </c>
      <c r="F32" s="45">
        <f>+F31</f>
        <v>1563500</v>
      </c>
      <c r="G32" s="45">
        <f>+G31</f>
        <v>0</v>
      </c>
      <c r="H32" s="36">
        <f t="shared" si="1"/>
        <v>1563500</v>
      </c>
      <c r="I32" s="36"/>
      <c r="J32" s="14"/>
    </row>
    <row r="33" spans="1:34" s="26" customFormat="1" ht="30">
      <c r="A33" s="39" t="s">
        <v>56</v>
      </c>
      <c r="B33" s="35" t="s">
        <v>29</v>
      </c>
      <c r="C33" s="39" t="s">
        <v>103</v>
      </c>
      <c r="D33" s="36">
        <v>2500000</v>
      </c>
      <c r="E33" s="45">
        <f>+D33*20%</f>
        <v>500000</v>
      </c>
      <c r="F33" s="36">
        <f t="shared" si="0"/>
        <v>3000000</v>
      </c>
      <c r="G33" s="36"/>
      <c r="H33" s="36">
        <f t="shared" si="1"/>
        <v>3000000</v>
      </c>
      <c r="I33" s="36"/>
      <c r="J33" s="2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26" customFormat="1">
      <c r="A34" s="48"/>
      <c r="B34" s="35"/>
      <c r="C34" s="44" t="str">
        <f>+C32</f>
        <v>Totale importo interventi</v>
      </c>
      <c r="D34" s="45">
        <f>+D33</f>
        <v>2500000</v>
      </c>
      <c r="E34" s="45">
        <f>+E33</f>
        <v>500000</v>
      </c>
      <c r="F34" s="45">
        <f t="shared" si="0"/>
        <v>3000000</v>
      </c>
      <c r="G34" s="45">
        <f>+G33</f>
        <v>0</v>
      </c>
      <c r="H34" s="36">
        <f t="shared" si="1"/>
        <v>3000000</v>
      </c>
      <c r="I34" s="36"/>
      <c r="J34" s="2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26" customFormat="1" ht="30">
      <c r="A35" s="39" t="s">
        <v>47</v>
      </c>
      <c r="B35" s="35" t="s">
        <v>38</v>
      </c>
      <c r="C35" s="39" t="s">
        <v>104</v>
      </c>
      <c r="D35" s="36">
        <f>1700000-G35</f>
        <v>1380138.8</v>
      </c>
      <c r="E35" s="42"/>
      <c r="F35" s="36">
        <f>+E35+D35</f>
        <v>1380138.8</v>
      </c>
      <c r="G35" s="36">
        <v>319861.2</v>
      </c>
      <c r="H35" s="36">
        <f t="shared" si="1"/>
        <v>1700000</v>
      </c>
      <c r="I35" s="38" t="s">
        <v>59</v>
      </c>
      <c r="J35" s="2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26" customFormat="1" ht="45">
      <c r="A36" s="39" t="s">
        <v>47</v>
      </c>
      <c r="B36" s="35" t="s">
        <v>134</v>
      </c>
      <c r="C36" s="39" t="s">
        <v>129</v>
      </c>
      <c r="D36" s="36">
        <v>600000</v>
      </c>
      <c r="E36" s="42"/>
      <c r="F36" s="36">
        <f>+D36+E36</f>
        <v>600000</v>
      </c>
      <c r="G36" s="36"/>
      <c r="H36" s="36">
        <f t="shared" si="1"/>
        <v>600000</v>
      </c>
      <c r="I36" s="38" t="s">
        <v>59</v>
      </c>
      <c r="J36" s="2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>
      <c r="A37" s="35"/>
      <c r="B37" s="35"/>
      <c r="C37" s="44" t="str">
        <f>+C34</f>
        <v>Totale importo interventi</v>
      </c>
      <c r="D37" s="45">
        <f>+D35+D36</f>
        <v>1980138.8</v>
      </c>
      <c r="E37" s="45">
        <f t="shared" ref="E37:F37" si="2">+E35+E36</f>
        <v>0</v>
      </c>
      <c r="F37" s="45">
        <f t="shared" si="2"/>
        <v>1980138.8</v>
      </c>
      <c r="G37" s="45">
        <f>+G35</f>
        <v>319861.2</v>
      </c>
      <c r="H37" s="36">
        <f t="shared" si="1"/>
        <v>2300000</v>
      </c>
      <c r="I37" s="36"/>
      <c r="J37" s="14"/>
    </row>
    <row r="38" spans="1:34" s="26" customFormat="1">
      <c r="A38" s="35" t="s">
        <v>30</v>
      </c>
      <c r="B38" s="35" t="s">
        <v>31</v>
      </c>
      <c r="C38" s="31" t="s">
        <v>105</v>
      </c>
      <c r="D38" s="42">
        <v>200000</v>
      </c>
      <c r="E38" s="42"/>
      <c r="F38" s="36">
        <f>+E38+D38</f>
        <v>200000</v>
      </c>
      <c r="G38" s="42">
        <v>60000</v>
      </c>
      <c r="H38" s="36">
        <f t="shared" si="1"/>
        <v>260000</v>
      </c>
      <c r="I38" s="36"/>
      <c r="J38" s="24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>
      <c r="A39" s="35"/>
      <c r="B39" s="35"/>
      <c r="C39" s="44" t="str">
        <f>+C37</f>
        <v>Totale importo interventi</v>
      </c>
      <c r="D39" s="45">
        <f>+D38</f>
        <v>200000</v>
      </c>
      <c r="E39" s="45">
        <f>+E38</f>
        <v>0</v>
      </c>
      <c r="F39" s="45">
        <f>+F38</f>
        <v>200000</v>
      </c>
      <c r="G39" s="45">
        <f>+G38</f>
        <v>60000</v>
      </c>
      <c r="H39" s="36">
        <f t="shared" si="1"/>
        <v>260000</v>
      </c>
      <c r="I39" s="41"/>
      <c r="J39" s="14"/>
    </row>
    <row r="40" spans="1:34" s="57" customFormat="1" ht="45">
      <c r="A40" s="46" t="s">
        <v>74</v>
      </c>
      <c r="B40" s="43" t="s">
        <v>73</v>
      </c>
      <c r="C40" s="27" t="s">
        <v>106</v>
      </c>
      <c r="D40" s="42">
        <v>170000</v>
      </c>
      <c r="E40" s="37"/>
      <c r="F40" s="42">
        <f>+E40+D40</f>
        <v>170000</v>
      </c>
      <c r="G40" s="37"/>
      <c r="H40" s="36">
        <f t="shared" si="1"/>
        <v>170000</v>
      </c>
      <c r="I40" s="54" t="s">
        <v>59</v>
      </c>
      <c r="J40" s="55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s="57" customFormat="1" ht="60">
      <c r="A41" s="46" t="s">
        <v>74</v>
      </c>
      <c r="B41" s="43" t="s">
        <v>72</v>
      </c>
      <c r="C41" s="27" t="s">
        <v>107</v>
      </c>
      <c r="D41" s="42">
        <v>170000</v>
      </c>
      <c r="E41" s="37"/>
      <c r="F41" s="42">
        <f t="shared" ref="F41:F61" si="3">+E41+D41</f>
        <v>170000</v>
      </c>
      <c r="G41" s="37"/>
      <c r="H41" s="36">
        <f t="shared" si="1"/>
        <v>170000</v>
      </c>
      <c r="I41" s="54" t="s">
        <v>59</v>
      </c>
      <c r="J41" s="55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 spans="1:34" s="30" customFormat="1" ht="45">
      <c r="A42" s="46" t="s">
        <v>71</v>
      </c>
      <c r="B42" s="43" t="s">
        <v>32</v>
      </c>
      <c r="C42" s="27" t="s">
        <v>75</v>
      </c>
      <c r="D42" s="42">
        <v>170000</v>
      </c>
      <c r="E42" s="42"/>
      <c r="F42" s="42">
        <f t="shared" si="3"/>
        <v>170000</v>
      </c>
      <c r="G42" s="42"/>
      <c r="H42" s="36">
        <f t="shared" si="1"/>
        <v>170000</v>
      </c>
      <c r="I42" s="54" t="s">
        <v>59</v>
      </c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s="30" customFormat="1" ht="60">
      <c r="A43" s="46" t="s">
        <v>164</v>
      </c>
      <c r="B43" s="43" t="s">
        <v>165</v>
      </c>
      <c r="C43" s="27" t="s">
        <v>166</v>
      </c>
      <c r="D43" s="42">
        <v>170000</v>
      </c>
      <c r="E43" s="42"/>
      <c r="F43" s="42">
        <f>+E43+D43</f>
        <v>170000</v>
      </c>
      <c r="G43" s="42"/>
      <c r="H43" s="36">
        <f>+F43+G43</f>
        <v>170000</v>
      </c>
      <c r="I43" s="54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s="26" customFormat="1">
      <c r="A44" s="39"/>
      <c r="B44" s="35"/>
      <c r="C44" s="44" t="str">
        <f>+C39</f>
        <v>Totale importo interventi</v>
      </c>
      <c r="D44" s="45">
        <f>+D40+ D41+ D42+D43</f>
        <v>680000</v>
      </c>
      <c r="E44" s="45">
        <f t="shared" ref="E44:H44" si="4">+E40+ E41+ E42+E43</f>
        <v>0</v>
      </c>
      <c r="F44" s="45">
        <f t="shared" si="4"/>
        <v>680000</v>
      </c>
      <c r="G44" s="45">
        <f t="shared" si="4"/>
        <v>0</v>
      </c>
      <c r="H44" s="45">
        <f t="shared" si="4"/>
        <v>680000</v>
      </c>
      <c r="I44" s="36"/>
      <c r="J44" s="24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26" customFormat="1" ht="30">
      <c r="A45" s="40" t="s">
        <v>69</v>
      </c>
      <c r="B45" s="35" t="s">
        <v>33</v>
      </c>
      <c r="C45" s="31" t="s">
        <v>130</v>
      </c>
      <c r="D45" s="36">
        <v>999000</v>
      </c>
      <c r="E45" s="36"/>
      <c r="F45" s="36">
        <f t="shared" si="3"/>
        <v>999000</v>
      </c>
      <c r="G45" s="36"/>
      <c r="H45" s="36">
        <f t="shared" si="1"/>
        <v>999000</v>
      </c>
      <c r="I45" s="38" t="s">
        <v>59</v>
      </c>
      <c r="J45" s="24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26" customFormat="1" ht="45">
      <c r="A46" s="40" t="s">
        <v>69</v>
      </c>
      <c r="B46" s="35" t="s">
        <v>34</v>
      </c>
      <c r="C46" s="39" t="s">
        <v>124</v>
      </c>
      <c r="D46" s="36">
        <v>999000</v>
      </c>
      <c r="E46" s="36"/>
      <c r="F46" s="36">
        <f t="shared" si="3"/>
        <v>999000</v>
      </c>
      <c r="G46" s="36"/>
      <c r="H46" s="36">
        <f t="shared" si="1"/>
        <v>999000</v>
      </c>
      <c r="I46" s="38" t="s">
        <v>59</v>
      </c>
      <c r="J46" s="24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26" customFormat="1" ht="45">
      <c r="A47" s="40" t="s">
        <v>69</v>
      </c>
      <c r="B47" s="35" t="s">
        <v>35</v>
      </c>
      <c r="C47" s="39" t="s">
        <v>108</v>
      </c>
      <c r="D47" s="36">
        <v>999000</v>
      </c>
      <c r="E47" s="36"/>
      <c r="F47" s="36">
        <f t="shared" si="3"/>
        <v>999000</v>
      </c>
      <c r="G47" s="36"/>
      <c r="H47" s="36">
        <f t="shared" si="1"/>
        <v>999000</v>
      </c>
      <c r="I47" s="38" t="s">
        <v>59</v>
      </c>
      <c r="J47" s="2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26" customFormat="1" ht="45">
      <c r="A48" s="40" t="s">
        <v>69</v>
      </c>
      <c r="B48" s="35" t="s">
        <v>36</v>
      </c>
      <c r="C48" s="39" t="s">
        <v>76</v>
      </c>
      <c r="D48" s="36">
        <v>999000</v>
      </c>
      <c r="E48" s="36"/>
      <c r="F48" s="36">
        <f t="shared" si="3"/>
        <v>999000</v>
      </c>
      <c r="G48" s="36"/>
      <c r="H48" s="36">
        <f t="shared" si="1"/>
        <v>999000</v>
      </c>
      <c r="I48" s="38" t="s">
        <v>59</v>
      </c>
      <c r="J48" s="24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26" customFormat="1" ht="45">
      <c r="A49" s="40" t="s">
        <v>69</v>
      </c>
      <c r="B49" s="35" t="s">
        <v>37</v>
      </c>
      <c r="C49" s="39" t="s">
        <v>109</v>
      </c>
      <c r="D49" s="36">
        <v>999000</v>
      </c>
      <c r="E49" s="36"/>
      <c r="F49" s="36">
        <f t="shared" si="3"/>
        <v>999000</v>
      </c>
      <c r="G49" s="36"/>
      <c r="H49" s="36">
        <f t="shared" si="1"/>
        <v>999000</v>
      </c>
      <c r="I49" s="38" t="s">
        <v>59</v>
      </c>
      <c r="J49" s="24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s="26" customFormat="1">
      <c r="A50" s="35"/>
      <c r="B50" s="35"/>
      <c r="C50" s="44" t="s">
        <v>11</v>
      </c>
      <c r="D50" s="45">
        <f>SUM(D45:D49)</f>
        <v>4995000</v>
      </c>
      <c r="E50" s="45">
        <f>SUM(E45:E49)</f>
        <v>0</v>
      </c>
      <c r="F50" s="45">
        <f>SUM(F45:F49)</f>
        <v>4995000</v>
      </c>
      <c r="G50" s="45">
        <f>SUM(G45:G49)</f>
        <v>0</v>
      </c>
      <c r="H50" s="36">
        <f t="shared" si="1"/>
        <v>4995000</v>
      </c>
      <c r="I50" s="45"/>
      <c r="J50" s="24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s="26" customFormat="1" ht="30">
      <c r="A51" s="39" t="s">
        <v>48</v>
      </c>
      <c r="B51" s="35" t="s">
        <v>39</v>
      </c>
      <c r="C51" s="31" t="s">
        <v>110</v>
      </c>
      <c r="D51" s="36">
        <v>1090000</v>
      </c>
      <c r="E51" s="36"/>
      <c r="F51" s="36">
        <f t="shared" si="3"/>
        <v>1090000</v>
      </c>
      <c r="G51" s="36"/>
      <c r="H51" s="36">
        <f t="shared" si="1"/>
        <v>1090000</v>
      </c>
      <c r="I51" s="49" t="s">
        <v>60</v>
      </c>
      <c r="J51" s="2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s="26" customFormat="1" ht="30">
      <c r="A52" s="39" t="s">
        <v>49</v>
      </c>
      <c r="B52" s="35" t="s">
        <v>40</v>
      </c>
      <c r="C52" s="31" t="s">
        <v>111</v>
      </c>
      <c r="D52" s="36">
        <v>211500</v>
      </c>
      <c r="E52" s="36"/>
      <c r="F52" s="36">
        <f t="shared" si="3"/>
        <v>211500</v>
      </c>
      <c r="G52" s="36"/>
      <c r="H52" s="36">
        <f t="shared" si="1"/>
        <v>211500</v>
      </c>
      <c r="I52" s="49" t="s">
        <v>60</v>
      </c>
      <c r="J52" s="24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s="26" customFormat="1" ht="30">
      <c r="A53" s="39" t="s">
        <v>50</v>
      </c>
      <c r="B53" s="35" t="s">
        <v>42</v>
      </c>
      <c r="C53" s="31" t="s">
        <v>112</v>
      </c>
      <c r="D53" s="36">
        <v>330000</v>
      </c>
      <c r="E53" s="36"/>
      <c r="F53" s="36">
        <f t="shared" si="3"/>
        <v>330000</v>
      </c>
      <c r="G53" s="36"/>
      <c r="H53" s="36">
        <f t="shared" si="1"/>
        <v>330000</v>
      </c>
      <c r="I53" s="49" t="s">
        <v>60</v>
      </c>
      <c r="J53" s="24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s="30" customFormat="1" ht="30">
      <c r="A54" s="46" t="s">
        <v>51</v>
      </c>
      <c r="B54" s="43" t="s">
        <v>41</v>
      </c>
      <c r="C54" s="27" t="s">
        <v>113</v>
      </c>
      <c r="D54" s="42">
        <v>210000</v>
      </c>
      <c r="E54" s="42"/>
      <c r="F54" s="36">
        <f t="shared" si="3"/>
        <v>210000</v>
      </c>
      <c r="G54" s="42"/>
      <c r="H54" s="36">
        <f t="shared" si="1"/>
        <v>210000</v>
      </c>
      <c r="I54" s="49" t="s">
        <v>60</v>
      </c>
      <c r="J54" s="28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4" s="30" customFormat="1" ht="30">
      <c r="A55" s="46" t="s">
        <v>52</v>
      </c>
      <c r="B55" s="43" t="s">
        <v>43</v>
      </c>
      <c r="C55" s="27" t="s">
        <v>114</v>
      </c>
      <c r="D55" s="42">
        <v>357500</v>
      </c>
      <c r="E55" s="42"/>
      <c r="F55" s="36">
        <f t="shared" si="3"/>
        <v>357500</v>
      </c>
      <c r="G55" s="42"/>
      <c r="H55" s="36">
        <f t="shared" si="1"/>
        <v>357500</v>
      </c>
      <c r="I55" s="49" t="s">
        <v>60</v>
      </c>
      <c r="J55" s="28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 s="26" customFormat="1" ht="30">
      <c r="A56" s="39" t="s">
        <v>78</v>
      </c>
      <c r="B56" s="35" t="s">
        <v>44</v>
      </c>
      <c r="C56" s="31" t="s">
        <v>115</v>
      </c>
      <c r="D56" s="36">
        <v>710000</v>
      </c>
      <c r="E56" s="36"/>
      <c r="F56" s="36">
        <f t="shared" si="3"/>
        <v>710000</v>
      </c>
      <c r="G56" s="36"/>
      <c r="H56" s="36">
        <f t="shared" si="1"/>
        <v>710000</v>
      </c>
      <c r="I56" s="49" t="s">
        <v>60</v>
      </c>
      <c r="J56" s="2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s="26" customFormat="1">
      <c r="A57" s="35"/>
      <c r="B57" s="35"/>
      <c r="C57" s="44" t="s">
        <v>66</v>
      </c>
      <c r="D57" s="45">
        <f>+D51+D52+D53+D54+D55+D56</f>
        <v>2909000</v>
      </c>
      <c r="E57" s="45">
        <f>+E51+E52+E53+E54+E55+E56</f>
        <v>0</v>
      </c>
      <c r="F57" s="45">
        <f>+F51+F52+F53+F54+F55+F56</f>
        <v>2909000</v>
      </c>
      <c r="G57" s="45">
        <f>+G51+G52+G53+G54+G55+G56</f>
        <v>0</v>
      </c>
      <c r="H57" s="36">
        <f t="shared" si="1"/>
        <v>2909000</v>
      </c>
      <c r="I57" s="36"/>
      <c r="J57" s="24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s="26" customFormat="1">
      <c r="A58" s="35" t="s">
        <v>64</v>
      </c>
      <c r="B58" s="35" t="s">
        <v>65</v>
      </c>
      <c r="C58" s="31" t="s">
        <v>116</v>
      </c>
      <c r="D58" s="36">
        <v>390000</v>
      </c>
      <c r="E58" s="36"/>
      <c r="F58" s="36">
        <f t="shared" si="3"/>
        <v>390000</v>
      </c>
      <c r="G58" s="36"/>
      <c r="H58" s="36">
        <f t="shared" si="1"/>
        <v>390000</v>
      </c>
      <c r="I58" s="36"/>
      <c r="J58" s="2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s="26" customFormat="1">
      <c r="A59" s="35"/>
      <c r="B59" s="35"/>
      <c r="C59" s="44" t="s">
        <v>67</v>
      </c>
      <c r="D59" s="45">
        <f>+D58</f>
        <v>390000</v>
      </c>
      <c r="E59" s="45">
        <f>+E58</f>
        <v>0</v>
      </c>
      <c r="F59" s="45">
        <f>+F58</f>
        <v>390000</v>
      </c>
      <c r="G59" s="45">
        <f>+G58</f>
        <v>0</v>
      </c>
      <c r="H59" s="36">
        <f t="shared" si="1"/>
        <v>390000</v>
      </c>
      <c r="I59" s="45"/>
      <c r="J59" s="24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s="26" customFormat="1" ht="30">
      <c r="A60" s="39" t="s">
        <v>54</v>
      </c>
      <c r="B60" s="35" t="s">
        <v>45</v>
      </c>
      <c r="C60" s="31" t="s">
        <v>117</v>
      </c>
      <c r="D60" s="36">
        <v>3955690</v>
      </c>
      <c r="E60" s="45">
        <f>+D60*15%</f>
        <v>593353.5</v>
      </c>
      <c r="F60" s="45">
        <f t="shared" si="3"/>
        <v>4549043.5</v>
      </c>
      <c r="G60" s="36"/>
      <c r="H60" s="36">
        <f t="shared" si="1"/>
        <v>4549043.5</v>
      </c>
      <c r="I60" s="38"/>
      <c r="J60" s="24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s="26" customFormat="1" ht="30">
      <c r="A61" s="39" t="s">
        <v>61</v>
      </c>
      <c r="B61" s="35" t="s">
        <v>62</v>
      </c>
      <c r="C61" s="31" t="s">
        <v>118</v>
      </c>
      <c r="D61" s="36">
        <v>338006.17</v>
      </c>
      <c r="E61" s="45">
        <f>+D61*15%</f>
        <v>50700.925499999998</v>
      </c>
      <c r="F61" s="45">
        <f t="shared" si="3"/>
        <v>388707.0955</v>
      </c>
      <c r="G61" s="36"/>
      <c r="H61" s="36">
        <f t="shared" si="1"/>
        <v>388707.0955</v>
      </c>
      <c r="I61" s="38" t="s">
        <v>59</v>
      </c>
      <c r="J61" s="24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s="26" customFormat="1">
      <c r="A62" s="35"/>
      <c r="B62" s="35"/>
      <c r="C62" s="44" t="s">
        <v>11</v>
      </c>
      <c r="D62" s="45">
        <f>+D60+D61</f>
        <v>4293696.17</v>
      </c>
      <c r="E62" s="45">
        <f>+E60+E61</f>
        <v>644054.42550000001</v>
      </c>
      <c r="F62" s="45">
        <f>+F60+F61</f>
        <v>4937750.5954999998</v>
      </c>
      <c r="G62" s="45">
        <f>+G60+G61</f>
        <v>0</v>
      </c>
      <c r="H62" s="36">
        <f t="shared" si="1"/>
        <v>4937750.5954999998</v>
      </c>
      <c r="I62" s="36"/>
      <c r="J62" s="24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s="26" customFormat="1" ht="30">
      <c r="A63" s="39" t="s">
        <v>53</v>
      </c>
      <c r="B63" s="35" t="s">
        <v>46</v>
      </c>
      <c r="C63" s="31" t="s">
        <v>119</v>
      </c>
      <c r="D63" s="36">
        <v>319556</v>
      </c>
      <c r="E63" s="36"/>
      <c r="F63" s="36">
        <f>+D63</f>
        <v>319556</v>
      </c>
      <c r="G63" s="36"/>
      <c r="H63" s="36">
        <f t="shared" si="1"/>
        <v>319556</v>
      </c>
      <c r="I63" s="36"/>
      <c r="J63" s="24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s="26" customFormat="1" ht="30">
      <c r="A64" s="39" t="s">
        <v>57</v>
      </c>
      <c r="B64" s="35" t="s">
        <v>58</v>
      </c>
      <c r="C64" s="31" t="s">
        <v>120</v>
      </c>
      <c r="D64" s="36">
        <v>59966</v>
      </c>
      <c r="E64" s="36"/>
      <c r="F64" s="36">
        <f>+D64</f>
        <v>59966</v>
      </c>
      <c r="G64" s="36"/>
      <c r="H64" s="36">
        <f t="shared" si="1"/>
        <v>59966</v>
      </c>
      <c r="I64" s="36"/>
      <c r="J64" s="24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10">
      <c r="A65" s="35"/>
      <c r="B65" s="35"/>
      <c r="C65" s="44" t="s">
        <v>11</v>
      </c>
      <c r="D65" s="50">
        <f>+D63+D64</f>
        <v>379522</v>
      </c>
      <c r="E65" s="50">
        <f>+E63+E64</f>
        <v>0</v>
      </c>
      <c r="F65" s="50">
        <f>+F63+F64</f>
        <v>379522</v>
      </c>
      <c r="G65" s="50">
        <f>+G63+G64</f>
        <v>0</v>
      </c>
      <c r="H65" s="36">
        <f t="shared" si="1"/>
        <v>379522</v>
      </c>
      <c r="I65" s="41"/>
      <c r="J65" s="14"/>
    </row>
    <row r="66" spans="1:10" ht="60">
      <c r="A66" s="39" t="s">
        <v>68</v>
      </c>
      <c r="B66" s="35" t="s">
        <v>77</v>
      </c>
      <c r="C66" s="31" t="s">
        <v>121</v>
      </c>
      <c r="D66" s="51">
        <v>450000</v>
      </c>
      <c r="E66" s="51"/>
      <c r="F66" s="51">
        <f>+D66</f>
        <v>450000</v>
      </c>
      <c r="G66" s="51"/>
      <c r="H66" s="36">
        <f>+F66+G66</f>
        <v>450000</v>
      </c>
      <c r="I66" s="41"/>
      <c r="J66" s="14"/>
    </row>
    <row r="67" spans="1:10">
      <c r="A67" s="39"/>
      <c r="B67" s="35"/>
      <c r="C67" s="52" t="s">
        <v>11</v>
      </c>
      <c r="D67" s="50">
        <f>+D66</f>
        <v>450000</v>
      </c>
      <c r="E67" s="50">
        <f>+E66</f>
        <v>0</v>
      </c>
      <c r="F67" s="50">
        <f>+F66</f>
        <v>450000</v>
      </c>
      <c r="G67" s="50">
        <f>+G66</f>
        <v>0</v>
      </c>
      <c r="H67" s="36">
        <f t="shared" si="1"/>
        <v>450000</v>
      </c>
      <c r="I67" s="41"/>
      <c r="J67" s="14"/>
    </row>
    <row r="68" spans="1:10" ht="45">
      <c r="A68" s="46" t="s">
        <v>79</v>
      </c>
      <c r="B68" s="39" t="s">
        <v>80</v>
      </c>
      <c r="C68" s="58" t="s">
        <v>122</v>
      </c>
      <c r="D68" s="60">
        <v>734995.91</v>
      </c>
      <c r="E68" s="36"/>
      <c r="F68" s="36">
        <f>+D68+E68</f>
        <v>734995.91</v>
      </c>
      <c r="G68" s="50"/>
      <c r="H68" s="36">
        <f t="shared" si="1"/>
        <v>734995.91</v>
      </c>
      <c r="I68" s="41"/>
      <c r="J68" s="14"/>
    </row>
    <row r="69" spans="1:10" ht="45">
      <c r="A69" s="46" t="s">
        <v>79</v>
      </c>
      <c r="B69" s="59" t="s">
        <v>81</v>
      </c>
      <c r="C69" s="58" t="s">
        <v>123</v>
      </c>
      <c r="D69" s="60">
        <v>781731.64</v>
      </c>
      <c r="E69" s="36"/>
      <c r="F69" s="36">
        <f t="shared" ref="F69:F71" si="5">+D69+E69</f>
        <v>781731.64</v>
      </c>
      <c r="G69" s="50"/>
      <c r="H69" s="36">
        <f t="shared" si="1"/>
        <v>781731.64</v>
      </c>
      <c r="I69" s="41"/>
      <c r="J69" s="14"/>
    </row>
    <row r="70" spans="1:10" ht="45">
      <c r="A70" s="46" t="s">
        <v>79</v>
      </c>
      <c r="B70" s="59" t="s">
        <v>82</v>
      </c>
      <c r="C70" s="58" t="s">
        <v>125</v>
      </c>
      <c r="D70" s="60">
        <v>997555.79</v>
      </c>
      <c r="E70" s="36"/>
      <c r="F70" s="36">
        <f t="shared" si="5"/>
        <v>997555.79</v>
      </c>
      <c r="G70" s="50"/>
      <c r="H70" s="36">
        <f>+F70+G70</f>
        <v>997555.79</v>
      </c>
      <c r="I70" s="41"/>
      <c r="J70" s="14"/>
    </row>
    <row r="71" spans="1:10" ht="45">
      <c r="A71" s="46" t="s">
        <v>79</v>
      </c>
      <c r="B71" s="59" t="s">
        <v>83</v>
      </c>
      <c r="C71" s="58" t="s">
        <v>126</v>
      </c>
      <c r="D71" s="61">
        <v>559067.17000000004</v>
      </c>
      <c r="E71" s="62"/>
      <c r="F71" s="36">
        <f t="shared" si="5"/>
        <v>559067.17000000004</v>
      </c>
      <c r="G71" s="63"/>
      <c r="H71" s="36">
        <f>+F71+G71</f>
        <v>559067.17000000004</v>
      </c>
      <c r="I71" s="41"/>
      <c r="J71" s="14"/>
    </row>
    <row r="72" spans="1:10">
      <c r="A72" s="39"/>
      <c r="B72" s="35"/>
      <c r="C72" s="52"/>
      <c r="D72" s="50">
        <f>+D68+D69+D70+D71</f>
        <v>3073350.51</v>
      </c>
      <c r="E72" s="50">
        <f t="shared" ref="E72" si="6">+E68+E69+E70+E71</f>
        <v>0</v>
      </c>
      <c r="F72" s="50">
        <f>+F68+F69+F70+F71</f>
        <v>3073350.51</v>
      </c>
      <c r="G72" s="50"/>
      <c r="H72" s="36">
        <f t="shared" si="1"/>
        <v>3073350.51</v>
      </c>
      <c r="I72" s="41"/>
      <c r="J72" s="14"/>
    </row>
    <row r="73" spans="1:10">
      <c r="A73" s="39"/>
      <c r="B73" s="35"/>
      <c r="C73" s="52" t="s">
        <v>55</v>
      </c>
      <c r="D73" s="45">
        <f>+D65+D62+D59+D50+D44+D39+D37+D34+D32+D30+D28+D24+D15+D57+D67+D72</f>
        <v>60259207.479999997</v>
      </c>
      <c r="E73" s="45">
        <f>+E65+E62+E59+E50+E44+E39+E37+E34+E32+E30+E28+E24+E15+E57+E67+E72</f>
        <v>2164054.4254999999</v>
      </c>
      <c r="F73" s="45">
        <f>+F65+F62+F59+F50+F44+F39+F37+F34+F32+F30+F28+F24+F15+F57+F67+F72</f>
        <v>62423261.905500002</v>
      </c>
      <c r="G73" s="45">
        <f>+G65+G62+G59+G50+G44+G39+G37+G34+G32+G30+G28+G24+G15+G57+G67+G72</f>
        <v>403861.2</v>
      </c>
      <c r="H73" s="45">
        <f>+H65+H62+H59+H50+H44+H39+H37+H34+H32+H30+H28+H24+H15+H57+H67+H72</f>
        <v>62827123.105499998</v>
      </c>
      <c r="I73" s="45"/>
      <c r="J73" s="14"/>
    </row>
    <row r="74" spans="1:10">
      <c r="A74" s="47"/>
      <c r="B74" s="53"/>
      <c r="C74" s="52"/>
      <c r="D74" s="45"/>
      <c r="E74" s="45"/>
      <c r="F74" s="45"/>
      <c r="G74" s="45"/>
      <c r="H74" s="45"/>
      <c r="I74" s="45"/>
      <c r="J74" s="14"/>
    </row>
    <row r="75" spans="1:10">
      <c r="A75" s="15"/>
      <c r="B75" s="15"/>
      <c r="C75" s="32"/>
      <c r="D75" s="32"/>
      <c r="E75" s="32"/>
      <c r="F75" s="32"/>
      <c r="G75" s="32"/>
      <c r="H75" s="32"/>
      <c r="I75" s="32"/>
      <c r="J75" s="15"/>
    </row>
    <row r="76" spans="1:10">
      <c r="A76" s="15"/>
      <c r="B76" s="15"/>
      <c r="C76" s="32"/>
      <c r="D76" s="32"/>
      <c r="E76" s="32"/>
      <c r="F76" s="32"/>
      <c r="G76" s="32"/>
      <c r="H76" s="32"/>
      <c r="I76" s="32"/>
      <c r="J76" s="15"/>
    </row>
    <row r="77" spans="1:10">
      <c r="A77" s="15"/>
      <c r="B77" s="15"/>
      <c r="C77" s="32"/>
      <c r="D77" s="32"/>
      <c r="E77" s="32"/>
      <c r="F77" s="32"/>
      <c r="G77" s="32"/>
      <c r="H77" s="32"/>
      <c r="I77" s="32"/>
      <c r="J77" s="15"/>
    </row>
    <row r="78" spans="1:10">
      <c r="A78" s="15"/>
      <c r="B78" s="15"/>
      <c r="C78" s="32"/>
      <c r="D78" s="32"/>
      <c r="E78" s="32"/>
      <c r="F78" s="32"/>
      <c r="G78" s="32"/>
      <c r="H78" s="32"/>
      <c r="I78" s="32"/>
      <c r="J78" s="15"/>
    </row>
    <row r="79" spans="1:10">
      <c r="A79" s="15"/>
      <c r="B79" s="15"/>
      <c r="C79" s="32"/>
      <c r="D79" s="32"/>
      <c r="E79" s="32"/>
      <c r="F79" s="32"/>
      <c r="G79" s="32"/>
      <c r="H79" s="32"/>
      <c r="I79" s="32"/>
      <c r="J79" s="15"/>
    </row>
    <row r="80" spans="1:10">
      <c r="A80" s="15"/>
      <c r="B80" s="15"/>
      <c r="C80" s="32"/>
      <c r="D80" s="32"/>
      <c r="E80" s="32"/>
      <c r="F80" s="32"/>
      <c r="G80" s="32"/>
      <c r="H80" s="32"/>
      <c r="I80" s="32"/>
      <c r="J80" s="15"/>
    </row>
    <row r="81" spans="1:10">
      <c r="A81" s="15"/>
      <c r="B81" s="15"/>
      <c r="C81" s="32"/>
      <c r="D81" s="32"/>
      <c r="E81" s="32"/>
      <c r="F81" s="32"/>
      <c r="G81" s="32"/>
      <c r="H81" s="32"/>
      <c r="I81" s="32"/>
      <c r="J81" s="15"/>
    </row>
    <row r="82" spans="1:10">
      <c r="A82" s="15"/>
      <c r="B82" s="15"/>
      <c r="C82" s="32"/>
      <c r="D82" s="32"/>
      <c r="E82" s="32"/>
      <c r="F82" s="32"/>
      <c r="G82" s="32"/>
      <c r="H82" s="32"/>
      <c r="I82" s="32"/>
      <c r="J82" s="15"/>
    </row>
    <row r="83" spans="1:10">
      <c r="A83" s="15"/>
      <c r="B83" s="15"/>
      <c r="C83" s="32"/>
      <c r="D83" s="32"/>
      <c r="E83" s="32"/>
      <c r="F83" s="32"/>
      <c r="G83" s="32"/>
      <c r="H83" s="32"/>
      <c r="I83" s="32"/>
      <c r="J83" s="15"/>
    </row>
    <row r="84" spans="1:10">
      <c r="A84" s="15"/>
      <c r="B84" s="15"/>
      <c r="C84" s="32"/>
      <c r="D84" s="32"/>
      <c r="E84" s="32"/>
      <c r="F84" s="32"/>
      <c r="G84" s="32"/>
      <c r="H84" s="32"/>
      <c r="I84" s="32"/>
      <c r="J84" s="15"/>
    </row>
    <row r="85" spans="1:10">
      <c r="A85" s="15"/>
      <c r="B85" s="15"/>
      <c r="C85" s="32"/>
      <c r="D85" s="32"/>
      <c r="E85" s="32"/>
      <c r="F85" s="32"/>
      <c r="G85" s="32"/>
      <c r="H85" s="32"/>
      <c r="I85" s="32"/>
      <c r="J85" s="15"/>
    </row>
    <row r="86" spans="1:10">
      <c r="A86" s="15"/>
      <c r="B86" s="15"/>
      <c r="C86" s="32"/>
      <c r="D86" s="32"/>
      <c r="E86" s="32"/>
      <c r="F86" s="32"/>
      <c r="G86" s="32"/>
      <c r="H86" s="32"/>
      <c r="I86" s="32"/>
      <c r="J86" s="15"/>
    </row>
    <row r="87" spans="1:10">
      <c r="A87" s="15"/>
      <c r="B87" s="15"/>
      <c r="C87" s="32"/>
      <c r="D87" s="32"/>
      <c r="E87" s="32"/>
      <c r="F87" s="32"/>
      <c r="G87" s="32"/>
      <c r="H87" s="32"/>
      <c r="I87" s="32"/>
      <c r="J87" s="15"/>
    </row>
    <row r="88" spans="1:10">
      <c r="A88" s="15"/>
      <c r="B88" s="15"/>
      <c r="C88" s="32"/>
      <c r="D88" s="32"/>
      <c r="E88" s="32"/>
      <c r="F88" s="32"/>
      <c r="G88" s="32"/>
      <c r="H88" s="32"/>
      <c r="I88" s="32"/>
      <c r="J88" s="15"/>
    </row>
    <row r="89" spans="1:10">
      <c r="A89" s="15"/>
      <c r="B89" s="15"/>
      <c r="C89" s="32"/>
      <c r="D89" s="32"/>
      <c r="E89" s="32"/>
      <c r="F89" s="32"/>
      <c r="G89" s="32"/>
      <c r="H89" s="32"/>
      <c r="I89" s="32"/>
      <c r="J89" s="15"/>
    </row>
    <row r="90" spans="1:10">
      <c r="A90" s="15"/>
      <c r="B90" s="15"/>
      <c r="C90" s="32"/>
      <c r="D90" s="32"/>
      <c r="E90" s="32"/>
      <c r="F90" s="32"/>
      <c r="G90" s="32"/>
      <c r="H90" s="32"/>
      <c r="I90" s="32"/>
      <c r="J90" s="15"/>
    </row>
    <row r="91" spans="1:10">
      <c r="A91" s="15"/>
      <c r="B91" s="15"/>
      <c r="C91" s="32"/>
      <c r="D91" s="32"/>
      <c r="E91" s="32"/>
      <c r="F91" s="32"/>
      <c r="G91" s="32"/>
      <c r="H91" s="32"/>
      <c r="I91" s="32"/>
      <c r="J91" s="15"/>
    </row>
    <row r="92" spans="1:10">
      <c r="A92" s="15"/>
      <c r="B92" s="15"/>
      <c r="C92" s="32"/>
      <c r="D92" s="32"/>
      <c r="E92" s="32"/>
      <c r="F92" s="32"/>
      <c r="G92" s="32"/>
      <c r="H92" s="32"/>
      <c r="I92" s="32"/>
      <c r="J92" s="15"/>
    </row>
    <row r="93" spans="1:10">
      <c r="A93" s="15"/>
      <c r="B93" s="15"/>
      <c r="C93" s="32"/>
      <c r="D93" s="32"/>
      <c r="E93" s="32"/>
      <c r="F93" s="32"/>
      <c r="G93" s="32"/>
      <c r="H93" s="32"/>
      <c r="I93" s="32"/>
      <c r="J93" s="15"/>
    </row>
    <row r="94" spans="1:10">
      <c r="A94" s="15"/>
      <c r="B94" s="15"/>
      <c r="C94" s="32"/>
      <c r="D94" s="32"/>
      <c r="E94" s="32"/>
      <c r="F94" s="32"/>
      <c r="G94" s="32"/>
      <c r="H94" s="32"/>
      <c r="I94" s="32"/>
      <c r="J94" s="15"/>
    </row>
    <row r="95" spans="1:10">
      <c r="A95" s="15"/>
      <c r="B95" s="15"/>
      <c r="C95" s="32"/>
      <c r="D95" s="32"/>
      <c r="E95" s="32"/>
      <c r="F95" s="32"/>
      <c r="G95" s="32"/>
      <c r="H95" s="32"/>
      <c r="I95" s="32"/>
      <c r="J95" s="15"/>
    </row>
    <row r="96" spans="1:10">
      <c r="A96" s="15"/>
      <c r="B96" s="15"/>
      <c r="C96" s="32"/>
      <c r="D96" s="32"/>
      <c r="E96" s="32"/>
      <c r="F96" s="32"/>
      <c r="G96" s="32"/>
      <c r="H96" s="32"/>
      <c r="I96" s="32"/>
      <c r="J96" s="15"/>
    </row>
    <row r="97" spans="1:10">
      <c r="A97" s="15"/>
      <c r="B97" s="15"/>
      <c r="C97" s="32"/>
      <c r="D97" s="32"/>
      <c r="E97" s="32"/>
      <c r="F97" s="32"/>
      <c r="G97" s="32"/>
      <c r="H97" s="32"/>
      <c r="I97" s="32"/>
      <c r="J97" s="15"/>
    </row>
    <row r="98" spans="1:10">
      <c r="A98" s="15"/>
      <c r="B98" s="15"/>
      <c r="C98" s="32"/>
      <c r="D98" s="32"/>
      <c r="E98" s="32"/>
      <c r="F98" s="32"/>
      <c r="G98" s="32"/>
      <c r="H98" s="32"/>
      <c r="I98" s="32"/>
      <c r="J98" s="15"/>
    </row>
    <row r="99" spans="1:10">
      <c r="A99" s="15"/>
      <c r="B99" s="15"/>
      <c r="C99" s="32"/>
      <c r="D99" s="32"/>
      <c r="E99" s="32"/>
      <c r="F99" s="32"/>
      <c r="G99" s="32"/>
      <c r="H99" s="32"/>
      <c r="I99" s="32"/>
      <c r="J99" s="15"/>
    </row>
    <row r="100" spans="1:10">
      <c r="A100" s="15"/>
      <c r="B100" s="15"/>
      <c r="C100" s="32"/>
      <c r="D100" s="32"/>
      <c r="E100" s="32"/>
      <c r="F100" s="32"/>
      <c r="G100" s="32"/>
      <c r="H100" s="32"/>
      <c r="I100" s="32"/>
      <c r="J100" s="15"/>
    </row>
    <row r="101" spans="1:10">
      <c r="A101" s="15"/>
      <c r="B101" s="15"/>
      <c r="C101" s="32"/>
      <c r="D101" s="32"/>
      <c r="E101" s="32"/>
      <c r="F101" s="32"/>
      <c r="G101" s="32"/>
      <c r="H101" s="32"/>
      <c r="I101" s="32"/>
      <c r="J101" s="15"/>
    </row>
    <row r="102" spans="1:10">
      <c r="A102" s="15"/>
      <c r="B102" s="15"/>
      <c r="C102" s="32"/>
      <c r="D102" s="32"/>
      <c r="E102" s="32"/>
      <c r="F102" s="32"/>
      <c r="G102" s="32"/>
      <c r="H102" s="32"/>
      <c r="I102" s="32"/>
      <c r="J102" s="15"/>
    </row>
    <row r="103" spans="1:10">
      <c r="A103" s="15"/>
      <c r="B103" s="15"/>
      <c r="C103" s="32"/>
      <c r="D103" s="32"/>
      <c r="E103" s="32"/>
      <c r="F103" s="32"/>
      <c r="G103" s="32"/>
      <c r="H103" s="32"/>
      <c r="I103" s="32"/>
      <c r="J103" s="15"/>
    </row>
    <row r="104" spans="1:10">
      <c r="A104" s="15"/>
      <c r="B104" s="15"/>
      <c r="C104" s="32"/>
      <c r="D104" s="32"/>
      <c r="E104" s="32"/>
      <c r="F104" s="32"/>
      <c r="G104" s="32"/>
      <c r="H104" s="32"/>
      <c r="I104" s="32"/>
      <c r="J104" s="15"/>
    </row>
    <row r="105" spans="1:10">
      <c r="A105" s="15"/>
      <c r="B105" s="15"/>
      <c r="C105" s="32"/>
      <c r="D105" s="32"/>
      <c r="E105" s="32"/>
      <c r="F105" s="32"/>
      <c r="G105" s="32"/>
      <c r="H105" s="32"/>
      <c r="I105" s="32"/>
      <c r="J105" s="15"/>
    </row>
    <row r="106" spans="1:10">
      <c r="A106" s="15"/>
      <c r="B106" s="15"/>
      <c r="C106" s="32"/>
      <c r="D106" s="32"/>
      <c r="E106" s="32"/>
      <c r="F106" s="32"/>
      <c r="G106" s="32"/>
      <c r="H106" s="32"/>
      <c r="I106" s="32"/>
      <c r="J106" s="15"/>
    </row>
    <row r="107" spans="1:10">
      <c r="A107" s="15"/>
      <c r="B107" s="15"/>
      <c r="C107" s="32"/>
      <c r="D107" s="32"/>
      <c r="E107" s="32"/>
      <c r="F107" s="32"/>
      <c r="G107" s="32"/>
      <c r="H107" s="32"/>
      <c r="I107" s="32"/>
      <c r="J107" s="15"/>
    </row>
    <row r="108" spans="1:10">
      <c r="A108" s="15"/>
      <c r="B108" s="15"/>
      <c r="C108" s="32"/>
      <c r="D108" s="32"/>
      <c r="E108" s="32"/>
      <c r="F108" s="32"/>
      <c r="G108" s="32"/>
      <c r="H108" s="32"/>
      <c r="I108" s="32"/>
      <c r="J108" s="15"/>
    </row>
    <row r="109" spans="1:10">
      <c r="A109" s="15"/>
      <c r="B109" s="15"/>
      <c r="C109" s="32"/>
      <c r="D109" s="32"/>
      <c r="E109" s="32"/>
      <c r="F109" s="32"/>
      <c r="G109" s="32"/>
      <c r="H109" s="32"/>
      <c r="I109" s="32"/>
      <c r="J109" s="15"/>
    </row>
    <row r="110" spans="1:10">
      <c r="A110" s="15"/>
      <c r="B110" s="15"/>
      <c r="C110" s="32"/>
      <c r="D110" s="32"/>
      <c r="E110" s="32"/>
      <c r="F110" s="32"/>
      <c r="G110" s="32"/>
      <c r="H110" s="32"/>
      <c r="I110" s="32"/>
      <c r="J110" s="15"/>
    </row>
    <row r="111" spans="1:10">
      <c r="A111" s="15"/>
      <c r="B111" s="15"/>
      <c r="C111" s="32"/>
      <c r="D111" s="32"/>
      <c r="E111" s="32"/>
      <c r="F111" s="32"/>
      <c r="G111" s="32"/>
      <c r="H111" s="32"/>
      <c r="I111" s="32"/>
      <c r="J111" s="15"/>
    </row>
    <row r="112" spans="1:10">
      <c r="A112" s="15"/>
      <c r="B112" s="15"/>
      <c r="C112" s="32"/>
      <c r="D112" s="32"/>
      <c r="E112" s="32"/>
      <c r="F112" s="32"/>
      <c r="G112" s="32"/>
      <c r="H112" s="32"/>
      <c r="I112" s="32"/>
      <c r="J112" s="15"/>
    </row>
    <row r="113" spans="1:10">
      <c r="A113" s="15"/>
      <c r="B113" s="15"/>
      <c r="C113" s="32"/>
      <c r="D113" s="32"/>
      <c r="E113" s="32"/>
      <c r="F113" s="32"/>
      <c r="G113" s="32"/>
      <c r="H113" s="32"/>
      <c r="I113" s="32"/>
      <c r="J113" s="15"/>
    </row>
    <row r="114" spans="1:10">
      <c r="A114" s="15"/>
      <c r="B114" s="15"/>
      <c r="C114" s="32"/>
      <c r="D114" s="32"/>
      <c r="E114" s="32"/>
      <c r="F114" s="32"/>
      <c r="G114" s="32"/>
      <c r="H114" s="32"/>
      <c r="I114" s="32"/>
      <c r="J114" s="15"/>
    </row>
    <row r="115" spans="1:10">
      <c r="A115" s="15"/>
      <c r="B115" s="15"/>
      <c r="C115" s="32"/>
      <c r="D115" s="32"/>
      <c r="E115" s="32"/>
      <c r="F115" s="32"/>
      <c r="G115" s="32"/>
      <c r="H115" s="32"/>
      <c r="I115" s="32"/>
      <c r="J115" s="15"/>
    </row>
    <row r="116" spans="1:10">
      <c r="A116" s="15"/>
      <c r="B116" s="15"/>
      <c r="C116" s="32"/>
      <c r="D116" s="32"/>
      <c r="E116" s="32"/>
      <c r="F116" s="32"/>
      <c r="G116" s="32"/>
      <c r="H116" s="32"/>
      <c r="I116" s="32"/>
      <c r="J116" s="15"/>
    </row>
    <row r="117" spans="1:10">
      <c r="A117" s="15"/>
      <c r="B117" s="15"/>
      <c r="C117" s="32"/>
      <c r="D117" s="32"/>
      <c r="E117" s="32"/>
      <c r="F117" s="32"/>
      <c r="G117" s="32"/>
      <c r="H117" s="32"/>
      <c r="I117" s="32"/>
      <c r="J117" s="15"/>
    </row>
    <row r="118" spans="1:10">
      <c r="A118" s="15"/>
      <c r="B118" s="15"/>
      <c r="C118" s="32"/>
      <c r="D118" s="32"/>
      <c r="E118" s="32"/>
      <c r="F118" s="32"/>
      <c r="G118" s="32"/>
      <c r="H118" s="32"/>
      <c r="I118" s="32"/>
      <c r="J118" s="15"/>
    </row>
    <row r="119" spans="1:10">
      <c r="A119" s="15"/>
      <c r="B119" s="15"/>
      <c r="C119" s="32"/>
      <c r="D119" s="32"/>
      <c r="E119" s="32"/>
      <c r="F119" s="32"/>
      <c r="G119" s="32"/>
      <c r="H119" s="32"/>
      <c r="I119" s="32"/>
      <c r="J119" s="15"/>
    </row>
    <row r="120" spans="1:10">
      <c r="A120" s="15"/>
      <c r="B120" s="15"/>
      <c r="C120" s="32"/>
      <c r="D120" s="32"/>
      <c r="E120" s="32"/>
      <c r="F120" s="32"/>
      <c r="G120" s="32"/>
      <c r="H120" s="32"/>
      <c r="I120" s="32"/>
      <c r="J120" s="15"/>
    </row>
    <row r="121" spans="1:10">
      <c r="A121" s="15"/>
      <c r="B121" s="15"/>
      <c r="C121" s="32"/>
      <c r="D121" s="32"/>
      <c r="E121" s="32"/>
      <c r="F121" s="32"/>
      <c r="G121" s="32"/>
      <c r="H121" s="32"/>
      <c r="I121" s="32"/>
      <c r="J121" s="15"/>
    </row>
    <row r="122" spans="1:10">
      <c r="A122" s="15"/>
      <c r="B122" s="15"/>
      <c r="C122" s="32"/>
      <c r="D122" s="32"/>
      <c r="E122" s="32"/>
      <c r="F122" s="32"/>
      <c r="G122" s="32"/>
      <c r="H122" s="32"/>
      <c r="I122" s="32"/>
      <c r="J122" s="15"/>
    </row>
    <row r="123" spans="1:10">
      <c r="A123" s="15"/>
      <c r="B123" s="15"/>
      <c r="C123" s="32"/>
      <c r="D123" s="32"/>
      <c r="E123" s="32"/>
      <c r="F123" s="32"/>
      <c r="G123" s="32"/>
      <c r="H123" s="32"/>
      <c r="I123" s="32"/>
      <c r="J123" s="15"/>
    </row>
    <row r="124" spans="1:10">
      <c r="A124" s="15"/>
      <c r="B124" s="15"/>
      <c r="C124" s="32"/>
      <c r="D124" s="32"/>
      <c r="E124" s="32"/>
      <c r="F124" s="32"/>
      <c r="G124" s="32"/>
      <c r="H124" s="32"/>
      <c r="I124" s="32"/>
      <c r="J124" s="15"/>
    </row>
    <row r="125" spans="1:10">
      <c r="A125" s="15"/>
      <c r="B125" s="15"/>
      <c r="C125" s="32"/>
      <c r="D125" s="32"/>
      <c r="E125" s="32"/>
      <c r="F125" s="32"/>
      <c r="G125" s="32"/>
      <c r="H125" s="32"/>
      <c r="I125" s="32"/>
      <c r="J125" s="15"/>
    </row>
    <row r="126" spans="1:10">
      <c r="A126" s="15"/>
      <c r="B126" s="15"/>
      <c r="C126" s="32"/>
      <c r="D126" s="32"/>
      <c r="E126" s="32"/>
      <c r="F126" s="32"/>
      <c r="G126" s="32"/>
      <c r="H126" s="32"/>
      <c r="I126" s="32"/>
      <c r="J126" s="15"/>
    </row>
    <row r="127" spans="1:10">
      <c r="A127" s="15"/>
      <c r="B127" s="15"/>
      <c r="C127" s="32"/>
      <c r="D127" s="32"/>
      <c r="E127" s="32"/>
      <c r="F127" s="32"/>
      <c r="G127" s="32"/>
      <c r="H127" s="32"/>
      <c r="I127" s="32"/>
      <c r="J127" s="15"/>
    </row>
    <row r="128" spans="1:10">
      <c r="A128" s="15"/>
      <c r="B128" s="15"/>
      <c r="C128" s="32"/>
      <c r="D128" s="32"/>
      <c r="E128" s="32"/>
      <c r="F128" s="32"/>
      <c r="G128" s="32"/>
      <c r="H128" s="32"/>
      <c r="I128" s="32"/>
      <c r="J128" s="15"/>
    </row>
    <row r="129" spans="1:10">
      <c r="A129" s="15"/>
      <c r="B129" s="15"/>
      <c r="C129" s="32"/>
      <c r="D129" s="32"/>
      <c r="E129" s="32"/>
      <c r="F129" s="32"/>
      <c r="G129" s="32"/>
      <c r="H129" s="32"/>
      <c r="I129" s="32"/>
      <c r="J129" s="15"/>
    </row>
    <row r="130" spans="1:10">
      <c r="A130" s="15"/>
      <c r="B130" s="15"/>
      <c r="C130" s="32"/>
      <c r="D130" s="32"/>
      <c r="E130" s="32"/>
      <c r="F130" s="32"/>
      <c r="G130" s="32"/>
      <c r="H130" s="32"/>
      <c r="I130" s="32"/>
      <c r="J130" s="15"/>
    </row>
    <row r="131" spans="1:10">
      <c r="A131" s="15"/>
      <c r="B131" s="15"/>
      <c r="C131" s="32"/>
      <c r="D131" s="32"/>
      <c r="E131" s="32"/>
      <c r="F131" s="32"/>
      <c r="G131" s="32"/>
      <c r="H131" s="32"/>
      <c r="I131" s="32"/>
      <c r="J131" s="15"/>
    </row>
    <row r="132" spans="1:10">
      <c r="A132" s="15"/>
      <c r="B132" s="15"/>
      <c r="C132" s="32"/>
      <c r="D132" s="32"/>
      <c r="E132" s="32"/>
      <c r="F132" s="32"/>
      <c r="G132" s="32"/>
      <c r="H132" s="32"/>
      <c r="I132" s="32"/>
      <c r="J132" s="15"/>
    </row>
    <row r="133" spans="1:10">
      <c r="A133" s="15"/>
      <c r="B133" s="15"/>
      <c r="C133" s="32"/>
      <c r="D133" s="32"/>
      <c r="E133" s="32"/>
      <c r="F133" s="32"/>
      <c r="G133" s="32"/>
      <c r="H133" s="32"/>
      <c r="I133" s="32"/>
      <c r="J133" s="15"/>
    </row>
    <row r="134" spans="1:10">
      <c r="A134" s="15"/>
      <c r="B134" s="15"/>
      <c r="C134" s="32"/>
      <c r="D134" s="32"/>
      <c r="E134" s="32"/>
      <c r="F134" s="32"/>
      <c r="G134" s="32"/>
      <c r="H134" s="32"/>
      <c r="I134" s="32"/>
      <c r="J134" s="15"/>
    </row>
    <row r="135" spans="1:10">
      <c r="A135" s="15"/>
      <c r="B135" s="15"/>
      <c r="C135" s="32"/>
      <c r="D135" s="32"/>
      <c r="E135" s="32"/>
      <c r="F135" s="32"/>
      <c r="G135" s="32"/>
      <c r="H135" s="32"/>
      <c r="I135" s="32"/>
      <c r="J135" s="15"/>
    </row>
    <row r="136" spans="1:10">
      <c r="A136" s="15"/>
      <c r="B136" s="15"/>
      <c r="C136" s="32"/>
      <c r="D136" s="32"/>
      <c r="E136" s="32"/>
      <c r="F136" s="32"/>
      <c r="G136" s="32"/>
      <c r="H136" s="32"/>
      <c r="I136" s="32"/>
      <c r="J136" s="15"/>
    </row>
    <row r="137" spans="1:10">
      <c r="A137" s="15"/>
      <c r="B137" s="15"/>
      <c r="C137" s="32"/>
      <c r="D137" s="32"/>
      <c r="E137" s="32"/>
      <c r="F137" s="32"/>
      <c r="G137" s="32"/>
      <c r="H137" s="32"/>
      <c r="I137" s="32"/>
      <c r="J137" s="15"/>
    </row>
    <row r="138" spans="1:10">
      <c r="A138" s="15"/>
      <c r="B138" s="15"/>
      <c r="C138" s="32"/>
      <c r="D138" s="32"/>
      <c r="E138" s="32"/>
      <c r="F138" s="32"/>
      <c r="G138" s="32"/>
      <c r="H138" s="32"/>
      <c r="I138" s="32"/>
      <c r="J138" s="15"/>
    </row>
    <row r="139" spans="1:10">
      <c r="A139" s="15"/>
      <c r="B139" s="15"/>
      <c r="C139" s="32"/>
      <c r="D139" s="32"/>
      <c r="E139" s="32"/>
      <c r="F139" s="32"/>
      <c r="G139" s="32"/>
      <c r="H139" s="32"/>
      <c r="I139" s="32"/>
      <c r="J139" s="15"/>
    </row>
    <row r="140" spans="1:10">
      <c r="A140" s="15"/>
      <c r="B140" s="15"/>
      <c r="C140" s="32"/>
      <c r="D140" s="32"/>
      <c r="E140" s="32"/>
      <c r="F140" s="32"/>
      <c r="G140" s="32"/>
      <c r="H140" s="32"/>
      <c r="I140" s="32"/>
      <c r="J140" s="15"/>
    </row>
    <row r="141" spans="1:10">
      <c r="A141" s="15"/>
      <c r="B141" s="15"/>
      <c r="C141" s="32"/>
      <c r="D141" s="32"/>
      <c r="E141" s="32"/>
      <c r="F141" s="32"/>
      <c r="G141" s="32"/>
      <c r="H141" s="32"/>
      <c r="I141" s="32"/>
      <c r="J141" s="15"/>
    </row>
    <row r="142" spans="1:10">
      <c r="A142" s="15"/>
      <c r="B142" s="15"/>
      <c r="C142" s="32"/>
      <c r="D142" s="32"/>
      <c r="E142" s="32"/>
      <c r="F142" s="32"/>
      <c r="G142" s="32"/>
      <c r="H142" s="32"/>
      <c r="I142" s="32"/>
      <c r="J142" s="15"/>
    </row>
    <row r="143" spans="1:10">
      <c r="A143" s="15"/>
      <c r="B143" s="15"/>
      <c r="C143" s="32"/>
      <c r="D143" s="32"/>
      <c r="E143" s="32"/>
      <c r="F143" s="32"/>
      <c r="G143" s="32"/>
      <c r="H143" s="32"/>
      <c r="I143" s="32"/>
      <c r="J143" s="15"/>
    </row>
    <row r="144" spans="1:10">
      <c r="A144" s="15"/>
      <c r="B144" s="15"/>
      <c r="C144" s="32"/>
      <c r="D144" s="32"/>
      <c r="E144" s="32"/>
      <c r="F144" s="32"/>
      <c r="G144" s="32"/>
      <c r="H144" s="32"/>
      <c r="I144" s="32"/>
      <c r="J144" s="15"/>
    </row>
    <row r="145" spans="1:10">
      <c r="A145" s="15"/>
      <c r="B145" s="15"/>
      <c r="C145" s="32"/>
      <c r="D145" s="32"/>
      <c r="E145" s="32"/>
      <c r="F145" s="32"/>
      <c r="G145" s="32"/>
      <c r="H145" s="32"/>
      <c r="I145" s="32"/>
      <c r="J145" s="15"/>
    </row>
    <row r="146" spans="1:10">
      <c r="A146" s="15"/>
      <c r="B146" s="15"/>
      <c r="C146" s="32"/>
      <c r="D146" s="32"/>
      <c r="E146" s="32"/>
      <c r="F146" s="32"/>
      <c r="G146" s="32"/>
      <c r="H146" s="32"/>
      <c r="I146" s="32"/>
      <c r="J146" s="15"/>
    </row>
    <row r="147" spans="1:10">
      <c r="A147" s="15"/>
      <c r="B147" s="15"/>
      <c r="C147" s="32"/>
      <c r="D147" s="32"/>
      <c r="E147" s="32"/>
      <c r="F147" s="32"/>
      <c r="G147" s="32"/>
      <c r="H147" s="32"/>
      <c r="I147" s="32"/>
      <c r="J147" s="15"/>
    </row>
    <row r="148" spans="1:10">
      <c r="A148" s="15"/>
      <c r="B148" s="15"/>
      <c r="C148" s="32"/>
      <c r="D148" s="32"/>
      <c r="E148" s="32"/>
      <c r="F148" s="32"/>
      <c r="G148" s="32"/>
      <c r="H148" s="32"/>
      <c r="I148" s="32"/>
      <c r="J148" s="15"/>
    </row>
    <row r="149" spans="1:10">
      <c r="A149" s="15"/>
      <c r="B149" s="15"/>
      <c r="C149" s="32"/>
      <c r="D149" s="32"/>
      <c r="E149" s="32"/>
      <c r="F149" s="32"/>
      <c r="G149" s="32"/>
      <c r="H149" s="32"/>
      <c r="I149" s="32"/>
      <c r="J149" s="15"/>
    </row>
    <row r="150" spans="1:10">
      <c r="A150" s="15"/>
      <c r="B150" s="15"/>
      <c r="C150" s="32"/>
      <c r="D150" s="32"/>
      <c r="E150" s="32"/>
      <c r="F150" s="32"/>
      <c r="G150" s="32"/>
      <c r="H150" s="32"/>
      <c r="I150" s="32"/>
      <c r="J150" s="15"/>
    </row>
    <row r="151" spans="1:10">
      <c r="A151" s="15"/>
      <c r="B151" s="15"/>
      <c r="C151" s="32"/>
      <c r="D151" s="32"/>
      <c r="E151" s="32"/>
      <c r="F151" s="32"/>
      <c r="G151" s="32"/>
      <c r="H151" s="32"/>
      <c r="I151" s="32"/>
      <c r="J151" s="15"/>
    </row>
    <row r="152" spans="1:10">
      <c r="A152" s="15"/>
      <c r="B152" s="15"/>
      <c r="C152" s="32"/>
      <c r="D152" s="32"/>
      <c r="E152" s="32"/>
      <c r="F152" s="32"/>
      <c r="G152" s="32"/>
      <c r="H152" s="32"/>
      <c r="I152" s="32"/>
      <c r="J152" s="15"/>
    </row>
    <row r="153" spans="1:10">
      <c r="A153" s="15"/>
      <c r="B153" s="15"/>
      <c r="C153" s="32"/>
      <c r="D153" s="32"/>
      <c r="E153" s="32"/>
      <c r="F153" s="32"/>
      <c r="G153" s="32"/>
      <c r="H153" s="32"/>
      <c r="I153" s="32"/>
      <c r="J153" s="15"/>
    </row>
    <row r="154" spans="1:10">
      <c r="A154" s="15"/>
      <c r="B154" s="15"/>
      <c r="C154" s="32"/>
      <c r="D154" s="32"/>
      <c r="E154" s="32"/>
      <c r="F154" s="32"/>
      <c r="G154" s="32"/>
      <c r="H154" s="32"/>
      <c r="I154" s="32"/>
      <c r="J154" s="15"/>
    </row>
    <row r="155" spans="1:10">
      <c r="A155" s="15"/>
      <c r="B155" s="15"/>
      <c r="C155" s="32"/>
      <c r="D155" s="32"/>
      <c r="E155" s="32"/>
      <c r="F155" s="32"/>
      <c r="G155" s="32"/>
      <c r="H155" s="32"/>
      <c r="I155" s="32"/>
      <c r="J155" s="15"/>
    </row>
    <row r="156" spans="1:10">
      <c r="A156" s="15"/>
      <c r="B156" s="15"/>
      <c r="C156" s="32"/>
      <c r="D156" s="32"/>
      <c r="E156" s="32"/>
      <c r="F156" s="32"/>
      <c r="G156" s="32"/>
      <c r="H156" s="32"/>
      <c r="I156" s="32"/>
      <c r="J156" s="15"/>
    </row>
    <row r="157" spans="1:10">
      <c r="A157" s="15"/>
      <c r="B157" s="15"/>
      <c r="C157" s="32"/>
      <c r="D157" s="32"/>
      <c r="E157" s="32"/>
      <c r="F157" s="32"/>
      <c r="G157" s="32"/>
      <c r="H157" s="32"/>
      <c r="I157" s="32"/>
      <c r="J157" s="15"/>
    </row>
    <row r="158" spans="1:10">
      <c r="A158" s="15"/>
      <c r="B158" s="15"/>
      <c r="C158" s="32"/>
      <c r="D158" s="32"/>
      <c r="E158" s="32"/>
      <c r="F158" s="32"/>
      <c r="G158" s="32"/>
      <c r="H158" s="32"/>
      <c r="I158" s="32"/>
      <c r="J158" s="15"/>
    </row>
    <row r="159" spans="1:10">
      <c r="A159" s="15"/>
      <c r="B159" s="15"/>
      <c r="C159" s="32"/>
      <c r="D159" s="32"/>
      <c r="E159" s="32"/>
      <c r="F159" s="32"/>
      <c r="G159" s="32"/>
      <c r="H159" s="32"/>
      <c r="I159" s="32"/>
      <c r="J159" s="15"/>
    </row>
    <row r="160" spans="1:10">
      <c r="A160" s="15"/>
      <c r="B160" s="15"/>
      <c r="C160" s="32"/>
      <c r="D160" s="32"/>
      <c r="E160" s="32"/>
      <c r="F160" s="32"/>
      <c r="G160" s="32"/>
      <c r="H160" s="32"/>
      <c r="I160" s="32"/>
      <c r="J160" s="15"/>
    </row>
    <row r="161" spans="1:10">
      <c r="A161" s="15"/>
      <c r="B161" s="15"/>
      <c r="C161" s="32"/>
      <c r="D161" s="32"/>
      <c r="E161" s="32"/>
      <c r="F161" s="32"/>
      <c r="G161" s="32"/>
      <c r="H161" s="32"/>
      <c r="I161" s="32"/>
      <c r="J161" s="15"/>
    </row>
    <row r="162" spans="1:10">
      <c r="A162" s="15"/>
      <c r="B162" s="15"/>
      <c r="C162" s="32"/>
      <c r="D162" s="32"/>
      <c r="E162" s="32"/>
      <c r="F162" s="32"/>
      <c r="G162" s="32"/>
      <c r="H162" s="32"/>
      <c r="I162" s="32"/>
      <c r="J162" s="15"/>
    </row>
    <row r="163" spans="1:10">
      <c r="A163" s="15"/>
      <c r="B163" s="15"/>
      <c r="C163" s="32"/>
      <c r="D163" s="32"/>
      <c r="E163" s="32"/>
      <c r="F163" s="32"/>
      <c r="G163" s="32"/>
      <c r="H163" s="32"/>
      <c r="I163" s="32"/>
      <c r="J163" s="15"/>
    </row>
    <row r="164" spans="1:10">
      <c r="A164" s="15"/>
      <c r="B164" s="15"/>
      <c r="C164" s="32"/>
      <c r="D164" s="32"/>
      <c r="E164" s="32"/>
      <c r="F164" s="32"/>
      <c r="G164" s="32"/>
      <c r="H164" s="32"/>
      <c r="I164" s="32"/>
      <c r="J164" s="15"/>
    </row>
    <row r="165" spans="1:10">
      <c r="A165" s="15"/>
      <c r="B165" s="15"/>
      <c r="C165" s="32"/>
      <c r="D165" s="32"/>
      <c r="E165" s="32"/>
      <c r="F165" s="32"/>
      <c r="G165" s="32"/>
      <c r="H165" s="32"/>
      <c r="I165" s="32"/>
      <c r="J165" s="15"/>
    </row>
    <row r="166" spans="1:10">
      <c r="A166" s="15"/>
      <c r="B166" s="15"/>
      <c r="C166" s="32"/>
      <c r="D166" s="32"/>
      <c r="E166" s="32"/>
      <c r="F166" s="32"/>
      <c r="G166" s="32"/>
      <c r="H166" s="32"/>
      <c r="I166" s="32"/>
      <c r="J166" s="15"/>
    </row>
    <row r="167" spans="1:10">
      <c r="A167" s="15"/>
      <c r="B167" s="15"/>
      <c r="C167" s="32"/>
      <c r="D167" s="32"/>
      <c r="E167" s="32"/>
      <c r="F167" s="32"/>
      <c r="G167" s="32"/>
      <c r="H167" s="32"/>
      <c r="I167" s="32"/>
      <c r="J167" s="15"/>
    </row>
    <row r="168" spans="1:10">
      <c r="A168" s="15"/>
      <c r="B168" s="15"/>
      <c r="C168" s="32"/>
      <c r="D168" s="32"/>
      <c r="E168" s="32"/>
      <c r="F168" s="32"/>
      <c r="G168" s="32"/>
      <c r="H168" s="32"/>
      <c r="I168" s="32"/>
      <c r="J168" s="15"/>
    </row>
    <row r="169" spans="1:10">
      <c r="A169" s="15"/>
      <c r="B169" s="15"/>
      <c r="C169" s="32"/>
      <c r="D169" s="32"/>
      <c r="E169" s="32"/>
      <c r="F169" s="32"/>
      <c r="G169" s="32"/>
      <c r="H169" s="32"/>
      <c r="I169" s="32"/>
      <c r="J169" s="15"/>
    </row>
    <row r="170" spans="1:10">
      <c r="A170" s="15"/>
      <c r="B170" s="15"/>
      <c r="C170" s="32"/>
      <c r="D170" s="32"/>
      <c r="E170" s="32"/>
      <c r="F170" s="32"/>
      <c r="G170" s="32"/>
      <c r="H170" s="32"/>
      <c r="I170" s="32"/>
      <c r="J170" s="15"/>
    </row>
    <row r="171" spans="1:10">
      <c r="A171" s="15"/>
      <c r="B171" s="15"/>
      <c r="C171" s="32"/>
      <c r="D171" s="32"/>
      <c r="E171" s="32"/>
      <c r="F171" s="32"/>
      <c r="G171" s="32"/>
      <c r="H171" s="32"/>
      <c r="I171" s="32"/>
      <c r="J171" s="15"/>
    </row>
    <row r="172" spans="1:10">
      <c r="A172" s="15"/>
      <c r="B172" s="15"/>
      <c r="C172" s="32"/>
      <c r="D172" s="32"/>
      <c r="E172" s="32"/>
      <c r="F172" s="32"/>
      <c r="G172" s="32"/>
      <c r="H172" s="32"/>
      <c r="I172" s="32"/>
      <c r="J172" s="15"/>
    </row>
  </sheetData>
  <sheetProtection selectLockedCells="1" selectUnlockedCells="1"/>
  <autoFilter ref="A8:AH73"/>
  <mergeCells count="2">
    <mergeCell ref="A5:I5"/>
    <mergeCell ref="A1:I3"/>
  </mergeCells>
  <phoneticPr fontId="20" type="noConversion"/>
  <pageMargins left="0.70866141732283472" right="0.70866141732283472" top="0.74803149606299213" bottom="0.74803149606299213" header="0.74803149606299213" footer="0.74803149606299213"/>
  <pageSetup paperSize="8" scale="74" firstPageNumber="0" fitToHeight="0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G22" sqref="G22"/>
    </sheetView>
  </sheetViews>
  <sheetFormatPr defaultRowHeight="12.75"/>
  <cols>
    <col min="1" max="1" width="68" customWidth="1"/>
    <col min="2" max="2" width="20.42578125" customWidth="1"/>
    <col min="3" max="3" width="18.42578125" customWidth="1"/>
    <col min="4" max="4" width="16.5703125" customWidth="1"/>
    <col min="5" max="5" width="18.42578125" customWidth="1"/>
    <col min="6" max="6" width="16.5703125" customWidth="1"/>
  </cols>
  <sheetData>
    <row r="1" spans="1:6" ht="45.75" thickBot="1">
      <c r="A1" s="74" t="s">
        <v>135</v>
      </c>
      <c r="B1" s="75" t="s">
        <v>2</v>
      </c>
      <c r="C1" s="75" t="s">
        <v>136</v>
      </c>
      <c r="D1" s="75" t="s">
        <v>137</v>
      </c>
      <c r="E1" s="75" t="s">
        <v>138</v>
      </c>
      <c r="F1" s="76" t="s">
        <v>167</v>
      </c>
    </row>
    <row r="2" spans="1:6" ht="30">
      <c r="A2" s="77" t="s">
        <v>139</v>
      </c>
      <c r="B2" s="78" t="s">
        <v>140</v>
      </c>
      <c r="C2" s="79">
        <v>29000000</v>
      </c>
      <c r="D2" s="78" t="s">
        <v>141</v>
      </c>
      <c r="E2" s="78" t="s">
        <v>142</v>
      </c>
      <c r="F2" s="80" t="s">
        <v>168</v>
      </c>
    </row>
    <row r="3" spans="1:6" ht="15">
      <c r="A3" s="66" t="s">
        <v>143</v>
      </c>
      <c r="B3" s="67" t="s">
        <v>144</v>
      </c>
      <c r="C3" s="68">
        <v>5100000</v>
      </c>
      <c r="D3" s="67" t="s">
        <v>141</v>
      </c>
      <c r="E3" s="67" t="s">
        <v>142</v>
      </c>
      <c r="F3" s="69" t="s">
        <v>168</v>
      </c>
    </row>
    <row r="4" spans="1:6" ht="30">
      <c r="A4" s="66" t="s">
        <v>145</v>
      </c>
      <c r="B4" s="67" t="s">
        <v>146</v>
      </c>
      <c r="C4" s="68">
        <v>2800000</v>
      </c>
      <c r="D4" s="67" t="s">
        <v>141</v>
      </c>
      <c r="E4" s="67" t="s">
        <v>147</v>
      </c>
      <c r="F4" s="69" t="s">
        <v>168</v>
      </c>
    </row>
    <row r="5" spans="1:6" ht="30">
      <c r="A5" s="66" t="s">
        <v>148</v>
      </c>
      <c r="B5" s="67" t="s">
        <v>149</v>
      </c>
      <c r="C5" s="68">
        <v>1650000</v>
      </c>
      <c r="D5" s="67" t="s">
        <v>141</v>
      </c>
      <c r="E5" s="67" t="s">
        <v>142</v>
      </c>
      <c r="F5" s="69" t="s">
        <v>168</v>
      </c>
    </row>
    <row r="6" spans="1:6" ht="30">
      <c r="A6" s="66" t="s">
        <v>150</v>
      </c>
      <c r="B6" s="67" t="s">
        <v>151</v>
      </c>
      <c r="C6" s="68">
        <v>3220000</v>
      </c>
      <c r="D6" s="67" t="s">
        <v>141</v>
      </c>
      <c r="E6" s="67" t="s">
        <v>147</v>
      </c>
      <c r="F6" s="69" t="s">
        <v>168</v>
      </c>
    </row>
    <row r="7" spans="1:6" ht="30">
      <c r="A7" s="66" t="s">
        <v>152</v>
      </c>
      <c r="B7" s="67" t="s">
        <v>153</v>
      </c>
      <c r="C7" s="68">
        <v>1700000</v>
      </c>
      <c r="D7" s="67" t="s">
        <v>141</v>
      </c>
      <c r="E7" s="67" t="s">
        <v>142</v>
      </c>
      <c r="F7" s="69" t="s">
        <v>168</v>
      </c>
    </row>
    <row r="8" spans="1:6" ht="45">
      <c r="A8" s="66" t="s">
        <v>154</v>
      </c>
      <c r="B8" s="67" t="s">
        <v>155</v>
      </c>
      <c r="C8" s="68">
        <v>3150000</v>
      </c>
      <c r="D8" s="67" t="s">
        <v>141</v>
      </c>
      <c r="E8" s="67" t="s">
        <v>142</v>
      </c>
      <c r="F8" s="69" t="s">
        <v>168</v>
      </c>
    </row>
    <row r="9" spans="1:6" ht="30">
      <c r="A9" s="66" t="s">
        <v>156</v>
      </c>
      <c r="B9" s="67" t="s">
        <v>157</v>
      </c>
      <c r="C9" s="68">
        <v>1300000</v>
      </c>
      <c r="D9" s="67" t="s">
        <v>141</v>
      </c>
      <c r="E9" s="67" t="s">
        <v>158</v>
      </c>
      <c r="F9" s="69" t="s">
        <v>168</v>
      </c>
    </row>
    <row r="10" spans="1:6" ht="15">
      <c r="A10" s="66" t="s">
        <v>159</v>
      </c>
      <c r="B10" s="67" t="s">
        <v>160</v>
      </c>
      <c r="C10" s="68">
        <v>1300000</v>
      </c>
      <c r="D10" s="67" t="s">
        <v>141</v>
      </c>
      <c r="E10" s="67" t="s">
        <v>158</v>
      </c>
      <c r="F10" s="69" t="s">
        <v>168</v>
      </c>
    </row>
    <row r="11" spans="1:6" ht="60.75" thickBot="1">
      <c r="A11" s="70" t="s">
        <v>161</v>
      </c>
      <c r="B11" s="71" t="s">
        <v>162</v>
      </c>
      <c r="C11" s="72">
        <v>2411000</v>
      </c>
      <c r="D11" s="71" t="s">
        <v>141</v>
      </c>
      <c r="E11" s="71" t="s">
        <v>147</v>
      </c>
      <c r="F11" s="73" t="s">
        <v>168</v>
      </c>
    </row>
    <row r="12" spans="1:6" ht="13.5" thickBot="1">
      <c r="A12" s="88" t="s">
        <v>163</v>
      </c>
      <c r="B12" s="89"/>
      <c r="C12" s="65">
        <f>+C2+C3+C4+C5+C6+C7+C8+C9+C10+C11</f>
        <v>51631000</v>
      </c>
      <c r="D12" s="64"/>
      <c r="E12" s="64"/>
      <c r="F12" s="64"/>
    </row>
  </sheetData>
  <mergeCells count="1"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PNRR</vt:lpstr>
      <vt:lpstr>CIS</vt:lpstr>
      <vt:lpstr>PNRR!Area_stampa</vt:lpstr>
      <vt:lpstr>PNRR!Titoli_stampa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Pasquale De Cristofaro</dc:creator>
  <cp:lastModifiedBy>Luca Pasquale De Cristofaro</cp:lastModifiedBy>
  <cp:lastPrinted>2023-06-16T06:57:22Z</cp:lastPrinted>
  <dcterms:created xsi:type="dcterms:W3CDTF">2022-12-21T12:54:24Z</dcterms:created>
  <dcterms:modified xsi:type="dcterms:W3CDTF">2023-07-13T08:56:00Z</dcterms:modified>
</cp:coreProperties>
</file>